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uwprod.sharepoint.com/sites/icecubeupgrade/PY4 Rebaseline Documents/BOEs/BOE_1_1/"/>
    </mc:Choice>
  </mc:AlternateContent>
  <xr:revisionPtr revIDLastSave="0" documentId="11_625A82343D7FB63AB481D917309E08195B708E7D" xr6:coauthVersionLast="47" xr6:coauthVersionMax="47" xr10:uidLastSave="{00000000-0000-0000-0000-000000000000}"/>
  <bookViews>
    <workbookView xWindow="0" yWindow="0" windowWidth="24210" windowHeight="969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J64" i="1"/>
  <c r="K167" i="1" l="1"/>
  <c r="K25" i="1" l="1"/>
  <c r="K81" i="1"/>
  <c r="K149" i="1"/>
  <c r="K179" i="1"/>
  <c r="K260" i="1"/>
  <c r="J213" i="1"/>
  <c r="J70" i="1"/>
  <c r="J8" i="1"/>
  <c r="J271" i="1"/>
  <c r="J260" i="1"/>
  <c r="J249" i="1"/>
  <c r="J187" i="1"/>
  <c r="J185" i="1"/>
  <c r="J170" i="1"/>
  <c r="J14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98" i="1"/>
  <c r="J92" i="1"/>
  <c r="J38" i="1"/>
  <c r="J25" i="1"/>
  <c r="J19" i="1"/>
  <c r="J15" i="1"/>
  <c r="K64" i="1" l="1"/>
  <c r="K119" i="1"/>
  <c r="K127" i="1"/>
  <c r="K135" i="1"/>
  <c r="K125" i="1"/>
  <c r="K271" i="1"/>
  <c r="K118" i="1"/>
  <c r="K126" i="1"/>
  <c r="K134" i="1"/>
  <c r="K8" i="1"/>
  <c r="K70" i="1"/>
  <c r="K120" i="1"/>
  <c r="K128" i="1"/>
  <c r="K136" i="1"/>
  <c r="K185" i="1"/>
  <c r="K15" i="1"/>
  <c r="K121" i="1"/>
  <c r="K129" i="1"/>
  <c r="K137" i="1"/>
  <c r="K187" i="1"/>
  <c r="K19" i="1"/>
  <c r="K92" i="1"/>
  <c r="K122" i="1"/>
  <c r="K130" i="1"/>
  <c r="K138" i="1"/>
  <c r="K213" i="1"/>
  <c r="K113" i="1"/>
  <c r="K133" i="1"/>
  <c r="K170" i="1"/>
  <c r="K98" i="1"/>
  <c r="K123" i="1"/>
  <c r="K131" i="1"/>
  <c r="K249" i="1"/>
  <c r="K38" i="1"/>
  <c r="K124" i="1"/>
  <c r="K132" i="1"/>
  <c r="K5" i="1" l="1"/>
  <c r="L5" i="1" s="1"/>
  <c r="M5" i="1" s="1"/>
  <c r="N5" i="1" s="1"/>
</calcChain>
</file>

<file path=xl/sharedStrings.xml><?xml version="1.0" encoding="utf-8"?>
<sst xmlns="http://schemas.openxmlformats.org/spreadsheetml/2006/main" count="610" uniqueCount="289">
  <si>
    <t>Prepared by Farshid Feyzi 3/25/22</t>
  </si>
  <si>
    <t>PY5</t>
  </si>
  <si>
    <t>PY6</t>
  </si>
  <si>
    <t>PY7</t>
  </si>
  <si>
    <t>PY8</t>
  </si>
  <si>
    <t>For averaging, use PY 1,2 and 3 only because P4 is not complete at the time of this report</t>
  </si>
  <si>
    <t>Yearly escalation PY22 to PY24</t>
  </si>
  <si>
    <t>Sum of Amount</t>
  </si>
  <si>
    <t>Column Labels</t>
  </si>
  <si>
    <t>Row Labels</t>
  </si>
  <si>
    <t>PY1</t>
  </si>
  <si>
    <t>PY2</t>
  </si>
  <si>
    <t>PY3</t>
  </si>
  <si>
    <t>PY4</t>
  </si>
  <si>
    <t>Grand Total</t>
  </si>
  <si>
    <t>Year 1,2,3 avg</t>
  </si>
  <si>
    <t>2702 - Computer Service agreements</t>
  </si>
  <si>
    <t>Use yearly average from PY1,2, and 3</t>
  </si>
  <si>
    <t>COMPUTER D</t>
  </si>
  <si>
    <t>IRDLS20-0085</t>
  </si>
  <si>
    <t>4 YEAR WARRANTY - MS Surface Book</t>
  </si>
  <si>
    <t>DOIT (MACC</t>
  </si>
  <si>
    <t>D009095-7115</t>
  </si>
  <si>
    <t>APPLE CARE</t>
  </si>
  <si>
    <t>OPEN VENDO</t>
  </si>
  <si>
    <t>IRDLS20-0200</t>
  </si>
  <si>
    <t>3001 - Postage</t>
  </si>
  <si>
    <t>USPS</t>
  </si>
  <si>
    <t>IRMAD21-0021</t>
  </si>
  <si>
    <t>3011 - Shipping</t>
  </si>
  <si>
    <t xml:space="preserve">Most of these were for shipping enginering supplies, include only those  listed </t>
  </si>
  <si>
    <t>AMAZON</t>
  </si>
  <si>
    <t>IRMAD21-0016</t>
  </si>
  <si>
    <t>IRMAD21-0020</t>
  </si>
  <si>
    <t>IRMAD21-0087</t>
  </si>
  <si>
    <t>CONNEY SAF</t>
  </si>
  <si>
    <t>IRDLS20-0075</t>
  </si>
  <si>
    <t>DHL WORLDW</t>
  </si>
  <si>
    <t>DPSHIP-0639</t>
  </si>
  <si>
    <t>DPSHIP-0649</t>
  </si>
  <si>
    <t>DIGI KEY C</t>
  </si>
  <si>
    <t>IRDLS19-0140</t>
  </si>
  <si>
    <t>IRDLS20-0134</t>
  </si>
  <si>
    <t>IRDLS20-0149</t>
  </si>
  <si>
    <t>IRDLS20-0152</t>
  </si>
  <si>
    <t>IRDLS21-0035</t>
  </si>
  <si>
    <t>IRDLS21-0036</t>
  </si>
  <si>
    <t>IRDLS21-0099</t>
  </si>
  <si>
    <t>IRDLS21-0203</t>
  </si>
  <si>
    <t>IRWCC20-0047</t>
  </si>
  <si>
    <t>FEDERAL EX</t>
  </si>
  <si>
    <t>IRWCC21-0034</t>
  </si>
  <si>
    <t>IRWCC21-0040</t>
  </si>
  <si>
    <t>IRWCC21-0041</t>
  </si>
  <si>
    <t>MDS</t>
  </si>
  <si>
    <t>MD15769-1925</t>
  </si>
  <si>
    <t>MOUSER ELE</t>
  </si>
  <si>
    <t>IRDLS21-0079</t>
  </si>
  <si>
    <t>IRPWS22-0008</t>
  </si>
  <si>
    <t>NEWARK ELE</t>
  </si>
  <si>
    <t>IRDLS21-0081</t>
  </si>
  <si>
    <t>IRDLS19-0105</t>
  </si>
  <si>
    <t>IRDLS20-0089</t>
  </si>
  <si>
    <t>IRDLS20-0100</t>
  </si>
  <si>
    <t>IRDLS20-0109</t>
  </si>
  <si>
    <t>IRDLS20-0115</t>
  </si>
  <si>
    <t>IRDLS20-0151</t>
  </si>
  <si>
    <t>IRDLS20-0155</t>
  </si>
  <si>
    <t>IRDLS20-0180</t>
  </si>
  <si>
    <t>IRDLS21-0013</t>
  </si>
  <si>
    <t>IRDLS21-0185</t>
  </si>
  <si>
    <t>IRMAD20-0024</t>
  </si>
  <si>
    <t>IRMAD22-0029</t>
  </si>
  <si>
    <t>SEKO</t>
  </si>
  <si>
    <t>DPSHIP-0614</t>
  </si>
  <si>
    <t>UPS</t>
  </si>
  <si>
    <t>IRWCC19-0078</t>
  </si>
  <si>
    <t>IRWCC20-0019</t>
  </si>
  <si>
    <t>IRWCC21-0003</t>
  </si>
  <si>
    <t>IRWCC22-0001</t>
  </si>
  <si>
    <t>IRWCC22-0030</t>
  </si>
  <si>
    <t>IRMAD21-0010</t>
  </si>
  <si>
    <t>IRMAD21-0012</t>
  </si>
  <si>
    <t>IRMAD21-0038</t>
  </si>
  <si>
    <t>IRMAD21-0040</t>
  </si>
  <si>
    <t>IRMAD22-0026</t>
  </si>
  <si>
    <t>IRMAD22-0036</t>
  </si>
  <si>
    <t>IRWCC20-0017</t>
  </si>
  <si>
    <t>IRWCC22-0003</t>
  </si>
  <si>
    <t>IRWCC22-0021</t>
  </si>
  <si>
    <t>3031 -Telecomm (Zoom)</t>
  </si>
  <si>
    <t>Upgrade pays $2472 per year for Zoom</t>
  </si>
  <si>
    <t>IRDLS19-0062</t>
  </si>
  <si>
    <t>IRDLS19-0095</t>
  </si>
  <si>
    <t>IRDLS20-0139</t>
  </si>
  <si>
    <t>IRDLS20-0232</t>
  </si>
  <si>
    <t>IRDLS21-0004</t>
  </si>
  <si>
    <t>IRDLS21-0089</t>
  </si>
  <si>
    <t>IRDLS22-0031</t>
  </si>
  <si>
    <t>IRDSL19-0062</t>
  </si>
  <si>
    <t>3051 - Printing</t>
  </si>
  <si>
    <t>IRKEC19-0011</t>
  </si>
  <si>
    <t>FEDERAL EXPRESS</t>
  </si>
  <si>
    <t>3091 - Services</t>
  </si>
  <si>
    <t>Most will be zero going forward include only those listed</t>
  </si>
  <si>
    <t>AMERICAN PS</t>
  </si>
  <si>
    <t>IRKEC19-0008</t>
  </si>
  <si>
    <t>Job Posting</t>
  </si>
  <si>
    <t>DEAN</t>
  </si>
  <si>
    <t>This is for mangememt and is not in 1.2, standard PQ cost in CA documet is $700</t>
  </si>
  <si>
    <t>IRJGB19-0026</t>
  </si>
  <si>
    <t>PQ Hanson</t>
  </si>
  <si>
    <t>DUVERNOISM</t>
  </si>
  <si>
    <t>T004882</t>
  </si>
  <si>
    <t>Ecent space</t>
  </si>
  <si>
    <t>HANSONK</t>
  </si>
  <si>
    <t>T005013</t>
  </si>
  <si>
    <t>HOSTED MEAL</t>
  </si>
  <si>
    <t>NSF READINESS</t>
  </si>
  <si>
    <t>LUNCHES AND BRKS</t>
  </si>
  <si>
    <t>DP000376</t>
  </si>
  <si>
    <t>Jacobsen - Panel Advisor</t>
  </si>
  <si>
    <t>DP000414</t>
  </si>
  <si>
    <t>Jacobsen - PAP</t>
  </si>
  <si>
    <t>DP060220</t>
  </si>
  <si>
    <t>Nautilus Marine - Engineering</t>
  </si>
  <si>
    <t>DP8149-0001</t>
  </si>
  <si>
    <t>Jacobsen</t>
  </si>
  <si>
    <t>IRDLS20-0114</t>
  </si>
  <si>
    <t>SSM Health - PQ-Hanson</t>
  </si>
  <si>
    <t>IRKEC19-0003</t>
  </si>
  <si>
    <t>IRKEC19-0004</t>
  </si>
  <si>
    <t>Job Posting - Proj Manager</t>
  </si>
  <si>
    <t>IRKEC19-0012</t>
  </si>
  <si>
    <t>IRKEC19-0013</t>
  </si>
  <si>
    <t>IRKJK19-0018</t>
  </si>
  <si>
    <t>Lunch - MSU</t>
  </si>
  <si>
    <t>IRKJK19-0036</t>
  </si>
  <si>
    <t>Break Food - PAP mtg</t>
  </si>
  <si>
    <t>IRKJK19-0037</t>
  </si>
  <si>
    <t>Gotham Bagels</t>
  </si>
  <si>
    <t>IRKJK19-0038</t>
  </si>
  <si>
    <t>Banzo</t>
  </si>
  <si>
    <t>IRKJK19-0039</t>
  </si>
  <si>
    <t>Panera</t>
  </si>
  <si>
    <t>IRKJK19-0040</t>
  </si>
  <si>
    <t>Lanes</t>
  </si>
  <si>
    <t>IRKJK19-0043</t>
  </si>
  <si>
    <t>Festival Foods</t>
  </si>
  <si>
    <t>IRKJK19-0048</t>
  </si>
  <si>
    <t>Madison Sour Dough</t>
  </si>
  <si>
    <t>IRKJK19-0049</t>
  </si>
  <si>
    <t>IRKJK19-0050</t>
  </si>
  <si>
    <t>Banzo - upgrade Review</t>
  </si>
  <si>
    <t>IRKJK19-0051</t>
  </si>
  <si>
    <t>Pizza Brutta</t>
  </si>
  <si>
    <t>IRKJK19-0053</t>
  </si>
  <si>
    <t>Fromagination</t>
  </si>
  <si>
    <t>IRLMS20-0011</t>
  </si>
  <si>
    <t>Duvernois food - event in Chiba</t>
  </si>
  <si>
    <t>IRLMS20-0042</t>
  </si>
  <si>
    <t>Festival Foods - PAP 2020</t>
  </si>
  <si>
    <t>IRLMS20-0045</t>
  </si>
  <si>
    <t>IRLMS20-0046</t>
  </si>
  <si>
    <t>IRLMS20-0047</t>
  </si>
  <si>
    <t>PIRDS21-0001</t>
  </si>
  <si>
    <t>Jacobsen - reviews</t>
  </si>
  <si>
    <t>T005046</t>
  </si>
  <si>
    <t>Jacobsen - Upgrade presentation</t>
  </si>
  <si>
    <t>PSL</t>
  </si>
  <si>
    <t>PM for PSL, Pam, none going forward</t>
  </si>
  <si>
    <t>8037201</t>
  </si>
  <si>
    <t>8037201-2</t>
  </si>
  <si>
    <t>8037201-3</t>
  </si>
  <si>
    <t>PSL19-7080</t>
  </si>
  <si>
    <t>VAKHNINAE</t>
  </si>
  <si>
    <t>T004906</t>
  </si>
  <si>
    <t>room rental Fee 4/30/19</t>
  </si>
  <si>
    <t>3501 - Computer - all computer purchases went under 400111</t>
  </si>
  <si>
    <t>IRMAD20-0019</t>
  </si>
  <si>
    <t>ARNAGE LIGHTNING RJ45 ETHERNET</t>
  </si>
  <si>
    <t>MS SURFACE BOOK 2 for Madsen (40% Upgrade</t>
  </si>
  <si>
    <t>APPLE MAC BOOK AIR 13 IN RETINA DISPLAY - Yeck</t>
  </si>
  <si>
    <t>D009095-7138</t>
  </si>
  <si>
    <t>Multiple accessories for Jim Yeck's new laptop</t>
  </si>
  <si>
    <t>T005041</t>
  </si>
  <si>
    <t>Hard drive</t>
  </si>
  <si>
    <t>MD20147-1806</t>
  </si>
  <si>
    <t>DELL LATITUDE 7490 XCTO - New laptop for new IceCube Upgrade project manager</t>
  </si>
  <si>
    <t>MD30153-1849</t>
  </si>
  <si>
    <t>Standard computer setup for new hire:-Rogal</t>
  </si>
  <si>
    <t>MD30153-1985</t>
  </si>
  <si>
    <t>Full new computer setup for new hire in the role of IceCube Upgrade drilling manager</t>
  </si>
  <si>
    <t>MWDLS22-0009</t>
  </si>
  <si>
    <t>16 INCH MACBOOK PRO APPLE M1 1TB SSD - split with M&amp;O - Duvernois</t>
  </si>
  <si>
    <t>APPLE 13" MACBOOK PRO (COLOR = SPACE GRAY) - Chris Wendt</t>
  </si>
  <si>
    <t xml:space="preserve">3521 - Software Purchases </t>
  </si>
  <si>
    <t>ALTIUM INC</t>
  </si>
  <si>
    <t>Use 300 per year per Barbs estimate based on split with M&amp;O</t>
  </si>
  <si>
    <t>IRDLS20-0234</t>
  </si>
  <si>
    <t>IRDLS21-0169</t>
  </si>
  <si>
    <t>D001798-7007</t>
  </si>
  <si>
    <t>D009073-7043</t>
  </si>
  <si>
    <t>D009073-7425</t>
  </si>
  <si>
    <t>D009073-7593</t>
  </si>
  <si>
    <t>DOIT(MACC</t>
  </si>
  <si>
    <t>989K450</t>
  </si>
  <si>
    <t>Smartsheet</t>
  </si>
  <si>
    <t>2988 is Smartsheet yearly now</t>
  </si>
  <si>
    <t>IRDLS20-0116</t>
  </si>
  <si>
    <t>IRDLS20-0179</t>
  </si>
  <si>
    <t>AvNet Inc - VIVADO DESIGN SUITE SYSTEM EDITION</t>
  </si>
  <si>
    <t>SMARTSHEET</t>
  </si>
  <si>
    <t>MSN0061723</t>
  </si>
  <si>
    <t>3531 - Office Supplies</t>
  </si>
  <si>
    <t>IRMAD20-0036</t>
  </si>
  <si>
    <t>Books - MAD is Mike D</t>
  </si>
  <si>
    <t>IRMAD20-0042</t>
  </si>
  <si>
    <t>books</t>
  </si>
  <si>
    <t>3541 - Materials and Supplies</t>
  </si>
  <si>
    <t>Engineering Supplies, include only those listed</t>
  </si>
  <si>
    <t>016908</t>
  </si>
  <si>
    <t>IRMAD19-0032</t>
  </si>
  <si>
    <t>Shapeways - engineering</t>
  </si>
  <si>
    <t>105367</t>
  </si>
  <si>
    <t>IRMAD21-0011</t>
  </si>
  <si>
    <t>(pretty much all Mike D)</t>
  </si>
  <si>
    <t>Was for Chiba, none going forwad</t>
  </si>
  <si>
    <t>IRDLS21-0202</t>
  </si>
  <si>
    <t>IRMAD20-0028</t>
  </si>
  <si>
    <t>IRMAD20-0030</t>
  </si>
  <si>
    <t>IRMAD20-0037</t>
  </si>
  <si>
    <t>IRMAD21-0008</t>
  </si>
  <si>
    <t>IRMAD21-0014</t>
  </si>
  <si>
    <t>IRMAD21-0034</t>
  </si>
  <si>
    <t>IRMAD22-0027</t>
  </si>
  <si>
    <t>IRMAD22-0039</t>
  </si>
  <si>
    <t>IRMAD22-0047</t>
  </si>
  <si>
    <t>IRMAD22-0054</t>
  </si>
  <si>
    <t>IRMAD29-0023</t>
  </si>
  <si>
    <t>Safety supplies</t>
  </si>
  <si>
    <t>MCMASTER C</t>
  </si>
  <si>
    <t>IRDLS20-0131</t>
  </si>
  <si>
    <t>Airgas</t>
  </si>
  <si>
    <t>MD30152-1884</t>
  </si>
  <si>
    <t>Grainger</t>
  </si>
  <si>
    <t>MD30152-1916</t>
  </si>
  <si>
    <t>MD30152-1970</t>
  </si>
  <si>
    <t>Dell  Monitors - should be under computers</t>
  </si>
  <si>
    <t>MENARDS LU</t>
  </si>
  <si>
    <t>IRMAD20-0046</t>
  </si>
  <si>
    <t>IRMAD21-0088</t>
  </si>
  <si>
    <t>MSC INDUST</t>
  </si>
  <si>
    <t>IRDLS20-0074</t>
  </si>
  <si>
    <t>IRJCA22-0007</t>
  </si>
  <si>
    <t>IRPWS22-0007</t>
  </si>
  <si>
    <t>NAUTILUS MARINE</t>
  </si>
  <si>
    <t>IRDLS20-0080</t>
  </si>
  <si>
    <t>CARHARTT</t>
  </si>
  <si>
    <t>CONVERGENCE INST</t>
  </si>
  <si>
    <t>IRDLS20-0101</t>
  </si>
  <si>
    <t>IRDLS20-0106</t>
  </si>
  <si>
    <t>ROITHNER</t>
  </si>
  <si>
    <t>SHOPOPDISPLAY</t>
  </si>
  <si>
    <t>GLOBAL INDUS</t>
  </si>
  <si>
    <t>ADAFRUIT</t>
  </si>
  <si>
    <t>SAELIG</t>
  </si>
  <si>
    <t>IRDXT20-0004</t>
  </si>
  <si>
    <t>SAFETYGEAR</t>
  </si>
  <si>
    <t>IRDXT20-0005</t>
  </si>
  <si>
    <t>SHAPEWAYS-Micro sander</t>
  </si>
  <si>
    <t>IRMAD20-0021</t>
  </si>
  <si>
    <t>EBAY</t>
  </si>
  <si>
    <t>ABEBOOKS</t>
  </si>
  <si>
    <t>IRMAD20-0029</t>
  </si>
  <si>
    <t>IRMAD20-0034</t>
  </si>
  <si>
    <t>Menards</t>
  </si>
  <si>
    <t>MWDLS21-0005</t>
  </si>
  <si>
    <t>POLOLU COR</t>
  </si>
  <si>
    <t>IRDLS20-0129</t>
  </si>
  <si>
    <t>3591 - All Other materials and Supplies</t>
  </si>
  <si>
    <t>IRDLS20-0096</t>
  </si>
  <si>
    <t>ROGAN'S SHOES (safety Shoes)</t>
  </si>
  <si>
    <t>IRDLS20-0146</t>
  </si>
  <si>
    <t>ROGAN'S SHOES</t>
  </si>
  <si>
    <t>8020 - Indirect Charge</t>
  </si>
  <si>
    <t>All indirects calculated and added in SmartSheet cost book</t>
  </si>
  <si>
    <t>AMERICAN</t>
  </si>
  <si>
    <t>8025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</si>
</sst>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left" indent="2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wrapText="1" indent="2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horizontal="left" indent="2"/>
    </xf>
    <xf numFmtId="0" fontId="0" fillId="4" borderId="1" xfId="0" applyFill="1" applyBorder="1"/>
    <xf numFmtId="0" fontId="0" fillId="0" borderId="2" xfId="0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75"/>
  <sheetViews>
    <sheetView tabSelected="1" topLeftCell="A115" zoomScaleNormal="100" workbookViewId="0">
      <selection activeCell="I88" sqref="I88"/>
    </sheetView>
  </sheetViews>
  <sheetFormatPr defaultRowHeight="15"/>
  <cols>
    <col min="2" max="2" width="34.140625" bestFit="1" customWidth="1"/>
    <col min="3" max="3" width="34.140625" customWidth="1"/>
    <col min="4" max="4" width="14" bestFit="1" customWidth="1"/>
    <col min="5" max="5" width="13" customWidth="1"/>
    <col min="6" max="6" width="15.85546875" customWidth="1"/>
    <col min="7" max="7" width="16.28515625" customWidth="1"/>
    <col min="8" max="8" width="13.7109375" customWidth="1"/>
    <col min="9" max="9" width="74.140625" customWidth="1"/>
    <col min="10" max="10" width="13.7109375" style="11" customWidth="1"/>
    <col min="11" max="11" width="9.140625" style="11"/>
    <col min="12" max="12" width="9.5703125" style="11" bestFit="1" customWidth="1"/>
    <col min="13" max="14" width="9.140625" style="11"/>
  </cols>
  <sheetData>
    <row r="1" spans="2:14">
      <c r="B1" t="s">
        <v>0</v>
      </c>
      <c r="K1" s="11" t="s">
        <v>1</v>
      </c>
      <c r="L1" s="11" t="s">
        <v>2</v>
      </c>
      <c r="M1" s="11" t="s">
        <v>3</v>
      </c>
      <c r="N1" s="11" t="s">
        <v>4</v>
      </c>
    </row>
    <row r="2" spans="2:14">
      <c r="B2" t="s">
        <v>5</v>
      </c>
      <c r="I2" t="s">
        <v>6</v>
      </c>
    </row>
    <row r="3" spans="2:14">
      <c r="I3" s="10">
        <v>1.03</v>
      </c>
      <c r="K3" s="12">
        <f>I3^2</f>
        <v>1.0609</v>
      </c>
      <c r="L3" s="11">
        <v>1</v>
      </c>
      <c r="M3" s="11">
        <v>1</v>
      </c>
      <c r="N3" s="11">
        <v>1</v>
      </c>
    </row>
    <row r="5" spans="2:14">
      <c r="K5" s="13">
        <f>ROUND(SUM(K8:K474),-2)</f>
        <v>14800</v>
      </c>
      <c r="L5" s="13">
        <f>ROUND(K5*L3+L100,-2)</f>
        <v>15500</v>
      </c>
      <c r="M5" s="13">
        <f>ROUND(L5*M3,-2)</f>
        <v>15500</v>
      </c>
      <c r="N5" s="13">
        <f>ROUND((M5*N3)/2,-2)</f>
        <v>7800</v>
      </c>
    </row>
    <row r="6" spans="2:14">
      <c r="B6" t="s">
        <v>7</v>
      </c>
      <c r="D6" t="s">
        <v>8</v>
      </c>
    </row>
    <row r="7" spans="2:14">
      <c r="B7" s="1" t="s">
        <v>9</v>
      </c>
      <c r="C7" s="1"/>
      <c r="D7" s="1" t="s">
        <v>10</v>
      </c>
      <c r="E7" s="1" t="s">
        <v>11</v>
      </c>
      <c r="F7" s="1" t="s">
        <v>12</v>
      </c>
      <c r="G7" s="1" t="s">
        <v>13</v>
      </c>
      <c r="H7" s="1" t="s">
        <v>14</v>
      </c>
      <c r="I7" s="9"/>
      <c r="J7" s="11" t="s">
        <v>15</v>
      </c>
    </row>
    <row r="8" spans="2:14">
      <c r="B8" s="2" t="s">
        <v>16</v>
      </c>
      <c r="C8" s="2"/>
      <c r="D8" s="1">
        <v>279.99</v>
      </c>
      <c r="E8" s="1">
        <v>99.5</v>
      </c>
      <c r="F8" s="1"/>
      <c r="G8" s="1"/>
      <c r="H8" s="1">
        <v>379.49</v>
      </c>
      <c r="I8" t="s">
        <v>17</v>
      </c>
      <c r="J8" s="13">
        <f>SUM(D8:F8)/3</f>
        <v>126.49666666666667</v>
      </c>
      <c r="K8" s="13">
        <f>J8*K$3</f>
        <v>134.20031366666666</v>
      </c>
    </row>
    <row r="9" spans="2:14">
      <c r="B9" s="1" t="s">
        <v>18</v>
      </c>
      <c r="C9" s="1"/>
      <c r="D9" s="1">
        <v>97.36</v>
      </c>
      <c r="E9" s="1"/>
      <c r="F9" s="1"/>
      <c r="G9" s="1"/>
      <c r="H9" s="1">
        <v>97.36</v>
      </c>
    </row>
    <row r="10" spans="2:14">
      <c r="B10" s="3" t="s">
        <v>19</v>
      </c>
      <c r="C10" s="3" t="s">
        <v>20</v>
      </c>
      <c r="D10" s="1">
        <v>97.36</v>
      </c>
      <c r="E10" s="1"/>
      <c r="F10" s="1"/>
      <c r="G10" s="1"/>
      <c r="H10" s="1">
        <v>97.36</v>
      </c>
    </row>
    <row r="11" spans="2:14">
      <c r="B11" s="1" t="s">
        <v>21</v>
      </c>
      <c r="C11" s="1"/>
      <c r="D11" s="1">
        <v>182.63</v>
      </c>
      <c r="E11" s="1"/>
      <c r="F11" s="1"/>
      <c r="G11" s="1"/>
      <c r="H11" s="1">
        <v>182.63</v>
      </c>
    </row>
    <row r="12" spans="2:14">
      <c r="B12" s="3" t="s">
        <v>22</v>
      </c>
      <c r="C12" s="3" t="s">
        <v>23</v>
      </c>
      <c r="D12" s="1">
        <v>182.63</v>
      </c>
      <c r="E12" s="1"/>
      <c r="F12" s="1"/>
      <c r="G12" s="1"/>
      <c r="H12" s="1">
        <v>182.63</v>
      </c>
    </row>
    <row r="13" spans="2:14">
      <c r="B13" s="1" t="s">
        <v>24</v>
      </c>
      <c r="C13" s="1"/>
      <c r="D13" s="1"/>
      <c r="E13" s="1">
        <v>99.5</v>
      </c>
      <c r="F13" s="1"/>
      <c r="G13" s="1"/>
      <c r="H13" s="1">
        <v>99.5</v>
      </c>
    </row>
    <row r="14" spans="2:14">
      <c r="B14" s="3" t="s">
        <v>25</v>
      </c>
      <c r="C14" s="3"/>
      <c r="D14" s="1"/>
      <c r="E14" s="1">
        <v>99.5</v>
      </c>
      <c r="F14" s="1"/>
      <c r="G14" s="1"/>
      <c r="H14" s="1">
        <v>99.5</v>
      </c>
    </row>
    <row r="15" spans="2:14">
      <c r="B15" s="2" t="s">
        <v>26</v>
      </c>
      <c r="C15" s="2"/>
      <c r="D15" s="1"/>
      <c r="E15" s="1"/>
      <c r="F15" s="1">
        <v>4.9000000000000004</v>
      </c>
      <c r="G15" s="1"/>
      <c r="H15" s="1">
        <v>4.9000000000000004</v>
      </c>
      <c r="I15" t="s">
        <v>17</v>
      </c>
      <c r="J15" s="13">
        <f>SUM(D15:F15)/3</f>
        <v>1.6333333333333335</v>
      </c>
      <c r="K15" s="13">
        <f>J15*K$3</f>
        <v>1.7328033333333335</v>
      </c>
    </row>
    <row r="16" spans="2:14">
      <c r="B16" s="1" t="s">
        <v>27</v>
      </c>
      <c r="C16" s="1"/>
      <c r="D16" s="1"/>
      <c r="E16" s="1"/>
      <c r="F16" s="1">
        <v>4.9000000000000004</v>
      </c>
      <c r="G16" s="1"/>
      <c r="H16" s="1">
        <v>4.9000000000000004</v>
      </c>
    </row>
    <row r="17" spans="2:11">
      <c r="B17" s="3" t="s">
        <v>28</v>
      </c>
      <c r="C17" s="3"/>
      <c r="D17" s="1"/>
      <c r="E17" s="1"/>
      <c r="F17" s="1">
        <v>4.9000000000000004</v>
      </c>
      <c r="G17" s="1"/>
      <c r="H17" s="1">
        <v>4.9000000000000004</v>
      </c>
    </row>
    <row r="18" spans="2:11">
      <c r="B18" s="2" t="s">
        <v>29</v>
      </c>
      <c r="C18" s="2"/>
      <c r="D18" s="1">
        <v>57.19</v>
      </c>
      <c r="E18" s="1">
        <v>914.23000000000013</v>
      </c>
      <c r="F18" s="1">
        <v>967.49</v>
      </c>
      <c r="G18" s="1">
        <v>157.22</v>
      </c>
      <c r="H18" s="1">
        <v>2096.13</v>
      </c>
      <c r="I18" t="s">
        <v>30</v>
      </c>
      <c r="J18" s="13"/>
      <c r="K18" s="13"/>
    </row>
    <row r="19" spans="2:11">
      <c r="B19" s="1" t="s">
        <v>31</v>
      </c>
      <c r="C19" s="1"/>
      <c r="D19" s="1"/>
      <c r="E19" s="1">
        <v>13.12</v>
      </c>
      <c r="F19" s="1">
        <v>25.89</v>
      </c>
      <c r="G19" s="1"/>
      <c r="H19" s="1">
        <v>39.01</v>
      </c>
      <c r="I19" t="s">
        <v>17</v>
      </c>
      <c r="J19" s="13">
        <f>SUM(D19:F19)/3</f>
        <v>13.003333333333332</v>
      </c>
      <c r="K19" s="13">
        <f>J19*K$3</f>
        <v>13.795236333333332</v>
      </c>
    </row>
    <row r="20" spans="2:11">
      <c r="B20" s="3" t="s">
        <v>32</v>
      </c>
      <c r="C20" s="3"/>
      <c r="D20" s="1"/>
      <c r="E20" s="1">
        <v>13.12</v>
      </c>
      <c r="F20" s="1"/>
      <c r="G20" s="1"/>
      <c r="H20" s="1">
        <v>13.12</v>
      </c>
    </row>
    <row r="21" spans="2:11">
      <c r="B21" s="3" t="s">
        <v>33</v>
      </c>
      <c r="C21" s="3"/>
      <c r="D21" s="1"/>
      <c r="E21" s="1"/>
      <c r="F21" s="1">
        <v>12.01</v>
      </c>
      <c r="G21" s="1"/>
      <c r="H21" s="1">
        <v>12.01</v>
      </c>
    </row>
    <row r="22" spans="2:11">
      <c r="B22" s="3" t="s">
        <v>34</v>
      </c>
      <c r="C22" s="3"/>
      <c r="D22" s="1"/>
      <c r="E22" s="1"/>
      <c r="F22" s="1">
        <v>13.88</v>
      </c>
      <c r="G22" s="1"/>
      <c r="H22" s="1">
        <v>13.88</v>
      </c>
    </row>
    <row r="23" spans="2:11">
      <c r="B23" s="1" t="s">
        <v>35</v>
      </c>
      <c r="C23" s="1"/>
      <c r="D23" s="1">
        <v>25.67</v>
      </c>
      <c r="E23" s="1"/>
      <c r="F23" s="1"/>
      <c r="G23" s="1"/>
      <c r="H23" s="1">
        <v>25.67</v>
      </c>
    </row>
    <row r="24" spans="2:11">
      <c r="B24" s="3" t="s">
        <v>36</v>
      </c>
      <c r="C24" s="3"/>
      <c r="D24" s="1">
        <v>25.67</v>
      </c>
      <c r="E24" s="1"/>
      <c r="F24" s="1"/>
      <c r="G24" s="1"/>
      <c r="H24" s="1">
        <v>25.67</v>
      </c>
    </row>
    <row r="25" spans="2:11">
      <c r="B25" s="1" t="s">
        <v>37</v>
      </c>
      <c r="C25" s="1"/>
      <c r="D25" s="1"/>
      <c r="E25" s="1"/>
      <c r="F25" s="1">
        <v>480</v>
      </c>
      <c r="G25" s="1"/>
      <c r="H25" s="1">
        <v>480</v>
      </c>
      <c r="I25" t="s">
        <v>17</v>
      </c>
      <c r="J25" s="13">
        <f>SUM(D25:F25)/3</f>
        <v>160</v>
      </c>
      <c r="K25" s="13">
        <f>J25*K$3</f>
        <v>169.744</v>
      </c>
    </row>
    <row r="26" spans="2:11">
      <c r="B26" s="3" t="s">
        <v>38</v>
      </c>
      <c r="C26" s="3"/>
      <c r="D26" s="1"/>
      <c r="E26" s="1"/>
      <c r="F26" s="1">
        <v>220</v>
      </c>
      <c r="G26" s="1"/>
      <c r="H26" s="1">
        <v>220</v>
      </c>
    </row>
    <row r="27" spans="2:11">
      <c r="B27" s="3" t="s">
        <v>39</v>
      </c>
      <c r="C27" s="3"/>
      <c r="D27" s="1"/>
      <c r="E27" s="1"/>
      <c r="F27" s="1">
        <v>260</v>
      </c>
      <c r="G27" s="1"/>
      <c r="H27" s="1">
        <v>260</v>
      </c>
    </row>
    <row r="28" spans="2:11">
      <c r="B28" s="1" t="s">
        <v>40</v>
      </c>
      <c r="C28" s="1"/>
      <c r="D28" s="1">
        <v>18.989999999999998</v>
      </c>
      <c r="E28" s="1">
        <v>148.91999999999999</v>
      </c>
      <c r="F28" s="1">
        <v>29.980000000000004</v>
      </c>
      <c r="G28" s="1"/>
      <c r="H28" s="1">
        <v>197.89000000000001</v>
      </c>
    </row>
    <row r="29" spans="2:11">
      <c r="B29" s="3" t="s">
        <v>41</v>
      </c>
      <c r="C29" s="3"/>
      <c r="D29" s="1">
        <v>18.989999999999998</v>
      </c>
      <c r="E29" s="1"/>
      <c r="F29" s="1"/>
      <c r="G29" s="1"/>
      <c r="H29" s="1">
        <v>18.989999999999998</v>
      </c>
    </row>
    <row r="30" spans="2:11">
      <c r="B30" s="3" t="s">
        <v>42</v>
      </c>
      <c r="C30" s="3"/>
      <c r="D30" s="1"/>
      <c r="E30" s="1">
        <v>42.97</v>
      </c>
      <c r="F30" s="1"/>
      <c r="G30" s="1"/>
      <c r="H30" s="1">
        <v>42.97</v>
      </c>
    </row>
    <row r="31" spans="2:11">
      <c r="B31" s="3" t="s">
        <v>43</v>
      </c>
      <c r="C31" s="3"/>
      <c r="D31" s="1"/>
      <c r="E31" s="1">
        <v>29.99</v>
      </c>
      <c r="F31" s="1"/>
      <c r="G31" s="1"/>
      <c r="H31" s="1">
        <v>29.99</v>
      </c>
    </row>
    <row r="32" spans="2:11">
      <c r="B32" s="3" t="s">
        <v>44</v>
      </c>
      <c r="C32" s="3"/>
      <c r="D32" s="1"/>
      <c r="E32" s="1">
        <v>29.99</v>
      </c>
      <c r="F32" s="1"/>
      <c r="G32" s="1"/>
      <c r="H32" s="1">
        <v>29.99</v>
      </c>
    </row>
    <row r="33" spans="2:11">
      <c r="B33" s="3" t="s">
        <v>45</v>
      </c>
      <c r="C33" s="3"/>
      <c r="D33" s="1"/>
      <c r="E33" s="1">
        <v>7.99</v>
      </c>
      <c r="F33" s="1"/>
      <c r="G33" s="1"/>
      <c r="H33" s="1">
        <v>7.99</v>
      </c>
    </row>
    <row r="34" spans="2:11">
      <c r="B34" s="3" t="s">
        <v>46</v>
      </c>
      <c r="C34" s="3"/>
      <c r="D34" s="1"/>
      <c r="E34" s="1">
        <v>7.99</v>
      </c>
      <c r="F34" s="1"/>
      <c r="G34" s="1"/>
      <c r="H34" s="1">
        <v>7.99</v>
      </c>
    </row>
    <row r="35" spans="2:11">
      <c r="B35" s="3" t="s">
        <v>47</v>
      </c>
      <c r="C35" s="3"/>
      <c r="D35" s="1"/>
      <c r="E35" s="1"/>
      <c r="F35" s="1">
        <v>7.99</v>
      </c>
      <c r="G35" s="1"/>
      <c r="H35" s="1">
        <v>7.99</v>
      </c>
    </row>
    <row r="36" spans="2:11">
      <c r="B36" s="3" t="s">
        <v>48</v>
      </c>
      <c r="C36" s="3"/>
      <c r="D36" s="1"/>
      <c r="E36" s="1"/>
      <c r="F36" s="1">
        <v>21.990000000000002</v>
      </c>
      <c r="G36" s="1"/>
      <c r="H36" s="1">
        <v>21.990000000000002</v>
      </c>
    </row>
    <row r="37" spans="2:11">
      <c r="B37" s="3" t="s">
        <v>49</v>
      </c>
      <c r="C37" s="3"/>
      <c r="D37" s="1"/>
      <c r="E37" s="1">
        <v>29.99</v>
      </c>
      <c r="F37" s="1"/>
      <c r="G37" s="1"/>
      <c r="H37" s="1">
        <v>29.99</v>
      </c>
    </row>
    <row r="38" spans="2:11">
      <c r="B38" s="1" t="s">
        <v>50</v>
      </c>
      <c r="C38" s="1"/>
      <c r="D38" s="1"/>
      <c r="E38" s="1"/>
      <c r="F38" s="1">
        <v>114.39999999999999</v>
      </c>
      <c r="G38" s="1"/>
      <c r="H38" s="1">
        <v>114.39999999999999</v>
      </c>
      <c r="I38" t="s">
        <v>17</v>
      </c>
      <c r="J38" s="13">
        <f>SUM(D38:F38)/3</f>
        <v>38.133333333333333</v>
      </c>
      <c r="K38" s="13">
        <f>J38*K$3</f>
        <v>40.455653333333331</v>
      </c>
    </row>
    <row r="39" spans="2:11">
      <c r="B39" s="3" t="s">
        <v>51</v>
      </c>
      <c r="C39" s="3"/>
      <c r="D39" s="1"/>
      <c r="E39" s="1"/>
      <c r="F39" s="1">
        <v>73.41</v>
      </c>
      <c r="G39" s="1"/>
      <c r="H39" s="1">
        <v>73.41</v>
      </c>
    </row>
    <row r="40" spans="2:11">
      <c r="B40" s="3" t="s">
        <v>52</v>
      </c>
      <c r="C40" s="3"/>
      <c r="D40" s="1"/>
      <c r="E40" s="1"/>
      <c r="F40" s="1">
        <v>18</v>
      </c>
      <c r="G40" s="1"/>
      <c r="H40" s="1">
        <v>18</v>
      </c>
    </row>
    <row r="41" spans="2:11">
      <c r="B41" s="3" t="s">
        <v>53</v>
      </c>
      <c r="C41" s="3"/>
      <c r="D41" s="1"/>
      <c r="E41" s="1"/>
      <c r="F41" s="1">
        <v>22.99</v>
      </c>
      <c r="G41" s="1"/>
      <c r="H41" s="1">
        <v>22.99</v>
      </c>
    </row>
    <row r="42" spans="2:11">
      <c r="B42" s="1" t="s">
        <v>54</v>
      </c>
      <c r="C42" s="1"/>
      <c r="D42" s="1"/>
      <c r="E42" s="1">
        <v>45.620000000000005</v>
      </c>
      <c r="F42" s="1"/>
      <c r="G42" s="1"/>
      <c r="H42" s="1">
        <v>45.620000000000005</v>
      </c>
    </row>
    <row r="43" spans="2:11">
      <c r="B43" s="3" t="s">
        <v>55</v>
      </c>
      <c r="C43" s="3"/>
      <c r="D43" s="1"/>
      <c r="E43" s="1">
        <v>45.620000000000005</v>
      </c>
      <c r="F43" s="1"/>
      <c r="G43" s="1"/>
      <c r="H43" s="1">
        <v>45.620000000000005</v>
      </c>
    </row>
    <row r="44" spans="2:11">
      <c r="B44" s="1" t="s">
        <v>56</v>
      </c>
      <c r="C44" s="1"/>
      <c r="D44" s="1"/>
      <c r="E44" s="1"/>
      <c r="F44" s="1">
        <v>14.29</v>
      </c>
      <c r="G44" s="1">
        <v>10.69</v>
      </c>
      <c r="H44" s="1">
        <v>24.979999999999997</v>
      </c>
    </row>
    <row r="45" spans="2:11">
      <c r="B45" s="3" t="s">
        <v>57</v>
      </c>
      <c r="C45" s="3"/>
      <c r="D45" s="1"/>
      <c r="E45" s="1"/>
      <c r="F45" s="1">
        <v>14.29</v>
      </c>
      <c r="G45" s="1"/>
      <c r="H45" s="1">
        <v>14.29</v>
      </c>
    </row>
    <row r="46" spans="2:11">
      <c r="B46" s="3" t="s">
        <v>58</v>
      </c>
      <c r="C46" s="3"/>
      <c r="D46" s="1"/>
      <c r="E46" s="1"/>
      <c r="F46" s="1"/>
      <c r="G46" s="1">
        <v>10.69</v>
      </c>
      <c r="H46" s="1">
        <v>10.69</v>
      </c>
    </row>
    <row r="47" spans="2:11">
      <c r="B47" s="1" t="s">
        <v>59</v>
      </c>
      <c r="C47" s="1"/>
      <c r="D47" s="1"/>
      <c r="E47" s="1"/>
      <c r="F47" s="1">
        <v>56.84</v>
      </c>
      <c r="G47" s="1"/>
      <c r="H47" s="1">
        <v>56.84</v>
      </c>
    </row>
    <row r="48" spans="2:11">
      <c r="B48" s="3" t="s">
        <v>60</v>
      </c>
      <c r="C48" s="3"/>
      <c r="D48" s="1"/>
      <c r="E48" s="1"/>
      <c r="F48" s="1">
        <v>56.84</v>
      </c>
      <c r="G48" s="1"/>
      <c r="H48" s="1">
        <v>56.84</v>
      </c>
    </row>
    <row r="49" spans="2:11">
      <c r="B49" s="1" t="s">
        <v>24</v>
      </c>
      <c r="C49" s="1"/>
      <c r="D49" s="1"/>
      <c r="E49" s="1">
        <v>333.4</v>
      </c>
      <c r="F49" s="1">
        <v>17.11</v>
      </c>
      <c r="G49" s="1">
        <v>5</v>
      </c>
      <c r="H49" s="1">
        <v>355.51</v>
      </c>
      <c r="J49" s="13"/>
      <c r="K49" s="13"/>
    </row>
    <row r="50" spans="2:11">
      <c r="B50" s="3" t="s">
        <v>61</v>
      </c>
      <c r="C50" s="3"/>
      <c r="D50" s="1"/>
      <c r="E50" s="1">
        <v>0.21</v>
      </c>
      <c r="F50" s="1"/>
      <c r="G50" s="1"/>
      <c r="H50" s="1">
        <v>0.21</v>
      </c>
    </row>
    <row r="51" spans="2:11">
      <c r="B51" s="3" t="s">
        <v>62</v>
      </c>
      <c r="C51" s="3"/>
      <c r="D51" s="1"/>
      <c r="E51" s="1">
        <v>68.61</v>
      </c>
      <c r="F51" s="1"/>
      <c r="G51" s="1"/>
      <c r="H51" s="1">
        <v>68.61</v>
      </c>
    </row>
    <row r="52" spans="2:11">
      <c r="B52" s="3" t="s">
        <v>63</v>
      </c>
      <c r="C52" s="3"/>
      <c r="D52" s="1"/>
      <c r="E52" s="1">
        <v>4.95</v>
      </c>
      <c r="F52" s="1"/>
      <c r="G52" s="1"/>
      <c r="H52" s="1">
        <v>4.95</v>
      </c>
    </row>
    <row r="53" spans="2:11">
      <c r="B53" s="3" t="s">
        <v>64</v>
      </c>
      <c r="C53" s="3"/>
      <c r="D53" s="1"/>
      <c r="E53" s="1">
        <v>65</v>
      </c>
      <c r="F53" s="1"/>
      <c r="G53" s="1"/>
      <c r="H53" s="1">
        <v>65</v>
      </c>
    </row>
    <row r="54" spans="2:11">
      <c r="B54" s="3" t="s">
        <v>65</v>
      </c>
      <c r="C54" s="3"/>
      <c r="D54" s="1"/>
      <c r="E54" s="1">
        <v>73.180000000000007</v>
      </c>
      <c r="F54" s="1"/>
      <c r="G54" s="1"/>
      <c r="H54" s="1">
        <v>73.180000000000007</v>
      </c>
    </row>
    <row r="55" spans="2:11">
      <c r="B55" s="3" t="s">
        <v>66</v>
      </c>
      <c r="C55" s="3"/>
      <c r="D55" s="1"/>
      <c r="E55" s="1">
        <v>13.48</v>
      </c>
      <c r="F55" s="1"/>
      <c r="G55" s="1"/>
      <c r="H55" s="1">
        <v>13.48</v>
      </c>
    </row>
    <row r="56" spans="2:11">
      <c r="B56" s="3" t="s">
        <v>67</v>
      </c>
      <c r="C56" s="3"/>
      <c r="D56" s="1"/>
      <c r="E56" s="1">
        <v>21.48</v>
      </c>
      <c r="F56" s="1"/>
      <c r="G56" s="1"/>
      <c r="H56" s="1">
        <v>21.48</v>
      </c>
    </row>
    <row r="57" spans="2:11">
      <c r="B57" s="3" t="s">
        <v>68</v>
      </c>
      <c r="C57" s="3"/>
      <c r="D57" s="1"/>
      <c r="E57" s="1">
        <v>8</v>
      </c>
      <c r="F57" s="1"/>
      <c r="G57" s="1"/>
      <c r="H57" s="1">
        <v>8</v>
      </c>
    </row>
    <row r="58" spans="2:11">
      <c r="B58" s="3" t="s">
        <v>69</v>
      </c>
      <c r="C58" s="3"/>
      <c r="D58" s="1"/>
      <c r="E58" s="1">
        <v>14.94</v>
      </c>
      <c r="F58" s="1"/>
      <c r="G58" s="1"/>
      <c r="H58" s="1">
        <v>14.94</v>
      </c>
    </row>
    <row r="59" spans="2:11">
      <c r="B59" s="3" t="s">
        <v>70</v>
      </c>
      <c r="C59" s="3"/>
      <c r="D59" s="1"/>
      <c r="E59" s="1"/>
      <c r="F59" s="1">
        <v>17.11</v>
      </c>
      <c r="G59" s="1"/>
      <c r="H59" s="1">
        <v>17.11</v>
      </c>
    </row>
    <row r="60" spans="2:11">
      <c r="B60" s="3" t="s">
        <v>71</v>
      </c>
      <c r="C60" s="3"/>
      <c r="D60" s="1"/>
      <c r="E60" s="1">
        <v>63.550000000000004</v>
      </c>
      <c r="F60" s="1"/>
      <c r="G60" s="1"/>
      <c r="H60" s="1">
        <v>63.550000000000004</v>
      </c>
    </row>
    <row r="61" spans="2:11">
      <c r="B61" s="3" t="s">
        <v>72</v>
      </c>
      <c r="C61" s="3"/>
      <c r="D61" s="1"/>
      <c r="E61" s="1"/>
      <c r="F61" s="1"/>
      <c r="G61" s="1">
        <v>5</v>
      </c>
      <c r="H61" s="1">
        <v>5</v>
      </c>
    </row>
    <row r="62" spans="2:11">
      <c r="B62" s="1" t="s">
        <v>73</v>
      </c>
      <c r="C62" s="1"/>
      <c r="D62" s="1"/>
      <c r="E62" s="1">
        <v>198.57</v>
      </c>
      <c r="F62" s="1"/>
      <c r="G62" s="1"/>
      <c r="H62" s="1">
        <v>198.57</v>
      </c>
      <c r="J62" s="13"/>
      <c r="K62" s="13"/>
    </row>
    <row r="63" spans="2:11">
      <c r="B63" s="3" t="s">
        <v>74</v>
      </c>
      <c r="C63" s="3"/>
      <c r="D63" s="1"/>
      <c r="E63" s="1">
        <v>198.57</v>
      </c>
      <c r="F63" s="1"/>
      <c r="G63" s="1"/>
      <c r="H63" s="1">
        <v>198.57</v>
      </c>
    </row>
    <row r="64" spans="2:11">
      <c r="B64" s="1" t="s">
        <v>75</v>
      </c>
      <c r="C64" s="1"/>
      <c r="D64" s="1">
        <v>12.53</v>
      </c>
      <c r="E64" s="1">
        <v>55.440000000000005</v>
      </c>
      <c r="F64" s="1">
        <v>111.08</v>
      </c>
      <c r="G64" s="1">
        <v>12.03</v>
      </c>
      <c r="H64" s="1">
        <v>191.08</v>
      </c>
      <c r="I64" t="s">
        <v>17</v>
      </c>
      <c r="J64" s="13">
        <f>SUM(D64:F64)/3</f>
        <v>59.683333333333337</v>
      </c>
      <c r="K64" s="13">
        <f>J64*K$3</f>
        <v>63.318048333333337</v>
      </c>
    </row>
    <row r="65" spans="2:11">
      <c r="B65" s="3" t="s">
        <v>76</v>
      </c>
      <c r="C65" s="3"/>
      <c r="D65" s="1">
        <v>12.53</v>
      </c>
      <c r="E65" s="1"/>
      <c r="F65" s="1"/>
      <c r="G65" s="1"/>
      <c r="H65" s="1">
        <v>12.53</v>
      </c>
      <c r="J65" s="13"/>
      <c r="K65" s="13"/>
    </row>
    <row r="66" spans="2:11">
      <c r="B66" s="3" t="s">
        <v>77</v>
      </c>
      <c r="C66" s="3"/>
      <c r="D66" s="1"/>
      <c r="E66" s="1">
        <v>6.24</v>
      </c>
      <c r="F66" s="1"/>
      <c r="G66" s="1"/>
      <c r="H66" s="1">
        <v>6.24</v>
      </c>
    </row>
    <row r="67" spans="2:11">
      <c r="B67" s="3" t="s">
        <v>78</v>
      </c>
      <c r="C67" s="3"/>
      <c r="D67" s="1"/>
      <c r="E67" s="1">
        <v>49.2</v>
      </c>
      <c r="F67" s="1"/>
      <c r="G67" s="1"/>
      <c r="H67" s="1">
        <v>49.2</v>
      </c>
    </row>
    <row r="68" spans="2:11">
      <c r="B68" s="3" t="s">
        <v>79</v>
      </c>
      <c r="C68" s="3"/>
      <c r="D68" s="1"/>
      <c r="E68" s="1"/>
      <c r="F68" s="1">
        <v>111.08</v>
      </c>
      <c r="G68" s="1"/>
      <c r="H68" s="1">
        <v>111.08</v>
      </c>
    </row>
    <row r="69" spans="2:11">
      <c r="B69" s="3" t="s">
        <v>80</v>
      </c>
      <c r="C69" s="3"/>
      <c r="D69" s="1"/>
      <c r="E69" s="1"/>
      <c r="F69" s="1"/>
      <c r="G69" s="1">
        <v>12.03</v>
      </c>
      <c r="H69" s="1">
        <v>12.03</v>
      </c>
    </row>
    <row r="70" spans="2:11">
      <c r="B70" s="1" t="s">
        <v>27</v>
      </c>
      <c r="C70" s="1"/>
      <c r="D70" s="1"/>
      <c r="E70" s="1">
        <v>119.16</v>
      </c>
      <c r="F70" s="1">
        <v>117.9</v>
      </c>
      <c r="G70" s="1">
        <v>129.5</v>
      </c>
      <c r="H70" s="1">
        <v>366.56000000000006</v>
      </c>
      <c r="I70" t="s">
        <v>17</v>
      </c>
      <c r="J70" s="13">
        <f>SUM(D70:F70)/3</f>
        <v>79.02</v>
      </c>
      <c r="K70" s="13">
        <f>J70*K$3</f>
        <v>83.832317999999987</v>
      </c>
    </row>
    <row r="71" spans="2:11">
      <c r="B71" s="3" t="s">
        <v>81</v>
      </c>
      <c r="C71" s="3"/>
      <c r="D71" s="1"/>
      <c r="E71" s="1">
        <v>11.75</v>
      </c>
      <c r="F71" s="1"/>
      <c r="G71" s="1"/>
      <c r="H71" s="1">
        <v>11.75</v>
      </c>
    </row>
    <row r="72" spans="2:11">
      <c r="B72" s="3" t="s">
        <v>82</v>
      </c>
      <c r="C72" s="3"/>
      <c r="D72" s="1"/>
      <c r="E72" s="1">
        <v>93.06</v>
      </c>
      <c r="F72" s="1"/>
      <c r="G72" s="1"/>
      <c r="H72" s="1">
        <v>93.06</v>
      </c>
    </row>
    <row r="73" spans="2:11">
      <c r="B73" s="3" t="s">
        <v>28</v>
      </c>
      <c r="C73" s="3"/>
      <c r="D73" s="1"/>
      <c r="E73" s="1"/>
      <c r="F73" s="1">
        <v>50.75</v>
      </c>
      <c r="G73" s="1"/>
      <c r="H73" s="1">
        <v>50.75</v>
      </c>
    </row>
    <row r="74" spans="2:11">
      <c r="B74" s="3" t="s">
        <v>83</v>
      </c>
      <c r="C74" s="3"/>
      <c r="D74" s="1"/>
      <c r="E74" s="1"/>
      <c r="F74" s="1">
        <v>15.05</v>
      </c>
      <c r="G74" s="1"/>
      <c r="H74" s="1">
        <v>15.05</v>
      </c>
    </row>
    <row r="75" spans="2:11">
      <c r="B75" s="3" t="s">
        <v>84</v>
      </c>
      <c r="C75" s="3"/>
      <c r="D75" s="1"/>
      <c r="E75" s="1"/>
      <c r="F75" s="1">
        <v>21.1</v>
      </c>
      <c r="G75" s="1"/>
      <c r="H75" s="1">
        <v>21.1</v>
      </c>
    </row>
    <row r="76" spans="2:11">
      <c r="B76" s="3" t="s">
        <v>85</v>
      </c>
      <c r="C76" s="3"/>
      <c r="D76" s="1"/>
      <c r="E76" s="1"/>
      <c r="F76" s="1"/>
      <c r="G76" s="1">
        <v>63.6</v>
      </c>
      <c r="H76" s="1">
        <v>63.6</v>
      </c>
    </row>
    <row r="77" spans="2:11">
      <c r="B77" s="3" t="s">
        <v>86</v>
      </c>
      <c r="C77" s="3"/>
      <c r="D77" s="1"/>
      <c r="E77" s="1"/>
      <c r="F77" s="1"/>
      <c r="G77" s="1">
        <v>53.1</v>
      </c>
      <c r="H77" s="1">
        <v>53.1</v>
      </c>
    </row>
    <row r="78" spans="2:11">
      <c r="B78" s="3" t="s">
        <v>87</v>
      </c>
      <c r="C78" s="3"/>
      <c r="D78" s="1"/>
      <c r="E78" s="1">
        <v>14.35</v>
      </c>
      <c r="F78" s="1"/>
      <c r="G78" s="1"/>
      <c r="H78" s="1">
        <v>14.35</v>
      </c>
    </row>
    <row r="79" spans="2:11">
      <c r="B79" s="3" t="s">
        <v>88</v>
      </c>
      <c r="C79" s="3"/>
      <c r="D79" s="1"/>
      <c r="E79" s="1"/>
      <c r="F79" s="1">
        <v>31</v>
      </c>
      <c r="G79" s="1"/>
      <c r="H79" s="1">
        <v>31</v>
      </c>
    </row>
    <row r="80" spans="2:11">
      <c r="B80" s="3" t="s">
        <v>89</v>
      </c>
      <c r="C80" s="3"/>
      <c r="D80" s="1"/>
      <c r="E80" s="1"/>
      <c r="F80" s="1"/>
      <c r="G80" s="1">
        <v>12.8</v>
      </c>
      <c r="H80" s="1">
        <v>12.8</v>
      </c>
    </row>
    <row r="81" spans="2:11">
      <c r="B81" s="2" t="s">
        <v>90</v>
      </c>
      <c r="C81" s="2"/>
      <c r="D81" s="1">
        <v>1226.82</v>
      </c>
      <c r="E81" s="1">
        <v>905.91</v>
      </c>
      <c r="F81" s="1">
        <v>2130.9899999999998</v>
      </c>
      <c r="G81" s="1">
        <v>1544</v>
      </c>
      <c r="H81" s="1">
        <v>5807.72</v>
      </c>
      <c r="I81" t="s">
        <v>91</v>
      </c>
      <c r="J81" s="11">
        <v>2472</v>
      </c>
      <c r="K81" s="13">
        <f>J81*I3</f>
        <v>2546.16</v>
      </c>
    </row>
    <row r="82" spans="2:11">
      <c r="B82" s="1" t="s">
        <v>24</v>
      </c>
      <c r="C82" s="1"/>
      <c r="D82" s="1">
        <v>1226.82</v>
      </c>
      <c r="E82" s="1">
        <v>905.91</v>
      </c>
      <c r="F82" s="1">
        <v>2130.9899999999998</v>
      </c>
      <c r="G82" s="1">
        <v>1544</v>
      </c>
      <c r="H82" s="1">
        <v>5807.72</v>
      </c>
    </row>
    <row r="83" spans="2:11">
      <c r="B83" s="3" t="s">
        <v>92</v>
      </c>
      <c r="C83" s="3"/>
      <c r="D83" s="1">
        <v>168.01000000000002</v>
      </c>
      <c r="E83" s="1"/>
      <c r="F83" s="1"/>
      <c r="G83" s="1"/>
      <c r="H83" s="1">
        <v>168.01000000000002</v>
      </c>
    </row>
    <row r="84" spans="2:11">
      <c r="B84" s="3" t="s">
        <v>93</v>
      </c>
      <c r="C84" s="3"/>
      <c r="D84" s="1">
        <v>311.12</v>
      </c>
      <c r="E84" s="1"/>
      <c r="F84" s="1"/>
      <c r="G84" s="1"/>
      <c r="H84" s="1">
        <v>311.12</v>
      </c>
    </row>
    <row r="85" spans="2:11">
      <c r="B85" s="3" t="s">
        <v>61</v>
      </c>
      <c r="C85" s="3"/>
      <c r="D85" s="1">
        <v>781.47</v>
      </c>
      <c r="E85" s="1">
        <v>546.07999999999993</v>
      </c>
      <c r="F85" s="1"/>
      <c r="G85" s="1"/>
      <c r="H85" s="1">
        <v>1327.55</v>
      </c>
    </row>
    <row r="86" spans="2:11">
      <c r="B86" s="3" t="s">
        <v>94</v>
      </c>
      <c r="C86" s="3"/>
      <c r="D86" s="1"/>
      <c r="E86" s="1">
        <v>326.40999999999997</v>
      </c>
      <c r="F86" s="1"/>
      <c r="G86" s="1"/>
      <c r="H86" s="1">
        <v>326.40999999999997</v>
      </c>
    </row>
    <row r="87" spans="2:11">
      <c r="B87" s="3" t="s">
        <v>95</v>
      </c>
      <c r="C87" s="3"/>
      <c r="D87" s="1"/>
      <c r="E87" s="1">
        <v>14.22</v>
      </c>
      <c r="F87" s="1"/>
      <c r="G87" s="1"/>
      <c r="H87" s="1">
        <v>14.22</v>
      </c>
    </row>
    <row r="88" spans="2:11">
      <c r="B88" s="3" t="s">
        <v>96</v>
      </c>
      <c r="C88" s="3"/>
      <c r="D88" s="1"/>
      <c r="E88" s="1">
        <v>19.2</v>
      </c>
      <c r="F88" s="1">
        <v>6.9899999999999993</v>
      </c>
      <c r="G88" s="1"/>
      <c r="H88" s="1">
        <v>26.189999999999998</v>
      </c>
    </row>
    <row r="89" spans="2:11">
      <c r="B89" s="3" t="s">
        <v>97</v>
      </c>
      <c r="C89" s="3"/>
      <c r="D89" s="1"/>
      <c r="E89" s="1"/>
      <c r="F89" s="1">
        <v>2124</v>
      </c>
      <c r="G89" s="1">
        <v>348</v>
      </c>
      <c r="H89" s="1">
        <v>2472</v>
      </c>
    </row>
    <row r="90" spans="2:11">
      <c r="B90" s="3" t="s">
        <v>98</v>
      </c>
      <c r="C90" s="3"/>
      <c r="D90" s="1"/>
      <c r="E90" s="1"/>
      <c r="F90" s="1"/>
      <c r="G90" s="1">
        <v>1196</v>
      </c>
      <c r="H90" s="1">
        <v>1196</v>
      </c>
    </row>
    <row r="91" spans="2:11">
      <c r="B91" s="3" t="s">
        <v>99</v>
      </c>
      <c r="C91" s="3"/>
      <c r="D91" s="1">
        <v>-33.78</v>
      </c>
      <c r="E91" s="1"/>
      <c r="F91" s="1"/>
      <c r="G91" s="1"/>
      <c r="H91" s="1">
        <v>-33.78</v>
      </c>
    </row>
    <row r="92" spans="2:11">
      <c r="B92" s="2" t="s">
        <v>100</v>
      </c>
      <c r="C92" s="2"/>
      <c r="D92" s="1">
        <v>89.1</v>
      </c>
      <c r="E92" s="1"/>
      <c r="F92" s="1"/>
      <c r="G92" s="1"/>
      <c r="H92" s="1">
        <v>89.1</v>
      </c>
      <c r="I92" t="s">
        <v>17</v>
      </c>
      <c r="J92" s="13">
        <f>SUM(D92:F92)/3</f>
        <v>29.7</v>
      </c>
      <c r="K92" s="13">
        <f>J92*K$3</f>
        <v>31.508729999999996</v>
      </c>
    </row>
    <row r="93" spans="2:11">
      <c r="B93" s="1" t="s">
        <v>50</v>
      </c>
      <c r="C93" s="1"/>
      <c r="D93" s="1">
        <v>94</v>
      </c>
      <c r="E93" s="1"/>
      <c r="F93" s="1"/>
      <c r="G93" s="1"/>
      <c r="H93" s="1">
        <v>94</v>
      </c>
    </row>
    <row r="94" spans="2:11">
      <c r="B94" s="3" t="s">
        <v>101</v>
      </c>
      <c r="C94" s="3"/>
      <c r="D94" s="1">
        <v>94</v>
      </c>
      <c r="E94" s="1"/>
      <c r="F94" s="1"/>
      <c r="G94" s="1"/>
      <c r="H94" s="1">
        <v>94</v>
      </c>
    </row>
    <row r="95" spans="2:11">
      <c r="B95" s="1" t="s">
        <v>102</v>
      </c>
      <c r="C95" s="1"/>
      <c r="D95" s="1">
        <v>-4.9000000000000004</v>
      </c>
      <c r="E95" s="1"/>
      <c r="F95" s="1"/>
      <c r="G95" s="1"/>
      <c r="H95" s="1">
        <v>-4.9000000000000004</v>
      </c>
    </row>
    <row r="96" spans="2:11">
      <c r="B96" s="3" t="s">
        <v>101</v>
      </c>
      <c r="C96" s="3"/>
      <c r="D96" s="1">
        <v>-4.9000000000000004</v>
      </c>
      <c r="E96" s="1"/>
      <c r="F96" s="1"/>
      <c r="G96" s="1"/>
      <c r="H96" s="1">
        <v>-4.9000000000000004</v>
      </c>
    </row>
    <row r="97" spans="2:14">
      <c r="B97" s="2" t="s">
        <v>103</v>
      </c>
      <c r="C97" s="2"/>
      <c r="D97" s="1">
        <v>97987.45</v>
      </c>
      <c r="E97" s="1">
        <v>23639.64</v>
      </c>
      <c r="F97" s="1">
        <v>5267.88</v>
      </c>
      <c r="G97" s="1"/>
      <c r="H97" s="1">
        <v>126894.97</v>
      </c>
      <c r="I97" t="s">
        <v>104</v>
      </c>
    </row>
    <row r="98" spans="2:14">
      <c r="B98" s="1" t="s">
        <v>105</v>
      </c>
      <c r="C98" s="1"/>
      <c r="D98" s="1">
        <v>595</v>
      </c>
      <c r="E98" s="1"/>
      <c r="F98" s="1"/>
      <c r="G98" s="1"/>
      <c r="H98" s="1">
        <v>595</v>
      </c>
      <c r="I98" t="s">
        <v>17</v>
      </c>
      <c r="J98" s="13">
        <f>SUM(D98:F98)/3</f>
        <v>198.33333333333334</v>
      </c>
      <c r="K98" s="13">
        <f>J98*K$3</f>
        <v>210.41183333333333</v>
      </c>
    </row>
    <row r="99" spans="2:14">
      <c r="B99" s="3" t="s">
        <v>106</v>
      </c>
      <c r="C99" s="3" t="s">
        <v>107</v>
      </c>
      <c r="D99" s="1">
        <v>595</v>
      </c>
      <c r="E99" s="1"/>
      <c r="F99" s="1"/>
      <c r="G99" s="1"/>
      <c r="H99" s="1">
        <v>595</v>
      </c>
    </row>
    <row r="100" spans="2:14">
      <c r="B100" s="1" t="s">
        <v>108</v>
      </c>
      <c r="C100" s="1"/>
      <c r="D100" s="1"/>
      <c r="E100" s="1">
        <v>1163</v>
      </c>
      <c r="F100" s="1"/>
      <c r="G100" s="1"/>
      <c r="H100" s="1">
        <v>1163</v>
      </c>
      <c r="I100" t="s">
        <v>109</v>
      </c>
      <c r="K100" s="13"/>
      <c r="L100" s="13">
        <v>700</v>
      </c>
      <c r="M100" s="13">
        <v>700</v>
      </c>
      <c r="N100" s="13">
        <v>700</v>
      </c>
    </row>
    <row r="101" spans="2:14">
      <c r="B101" s="3" t="s">
        <v>110</v>
      </c>
      <c r="C101" s="3" t="s">
        <v>111</v>
      </c>
      <c r="D101" s="1"/>
      <c r="E101" s="1">
        <v>1163</v>
      </c>
      <c r="F101" s="1"/>
      <c r="G101" s="1"/>
      <c r="H101" s="1">
        <v>1163</v>
      </c>
    </row>
    <row r="102" spans="2:14">
      <c r="B102" s="1" t="s">
        <v>112</v>
      </c>
      <c r="C102" s="1"/>
      <c r="D102" s="1">
        <v>106.2</v>
      </c>
      <c r="E102" s="1"/>
      <c r="F102" s="1"/>
      <c r="G102" s="1"/>
      <c r="H102" s="1">
        <v>106.2</v>
      </c>
      <c r="J102" s="13"/>
      <c r="K102" s="13"/>
    </row>
    <row r="103" spans="2:14">
      <c r="B103" s="3" t="s">
        <v>113</v>
      </c>
      <c r="C103" s="3" t="s">
        <v>114</v>
      </c>
      <c r="D103" s="1">
        <v>106.2</v>
      </c>
      <c r="E103" s="1"/>
      <c r="F103" s="1"/>
      <c r="G103" s="1"/>
      <c r="H103" s="1">
        <v>106.2</v>
      </c>
    </row>
    <row r="104" spans="2:14">
      <c r="B104" s="1" t="s">
        <v>115</v>
      </c>
      <c r="C104" s="1"/>
      <c r="D104" s="1"/>
      <c r="E104" s="1">
        <v>87.75</v>
      </c>
      <c r="F104" s="1"/>
      <c r="G104" s="1"/>
      <c r="H104" s="1">
        <v>87.75</v>
      </c>
      <c r="J104" s="13"/>
      <c r="K104" s="13"/>
      <c r="L104" s="13"/>
      <c r="M104" s="13"/>
      <c r="N104" s="13"/>
    </row>
    <row r="105" spans="2:14">
      <c r="B105" s="3" t="s">
        <v>116</v>
      </c>
      <c r="C105" s="3" t="s">
        <v>111</v>
      </c>
      <c r="D105" s="1"/>
      <c r="E105" s="1">
        <v>87.75</v>
      </c>
      <c r="F105" s="1"/>
      <c r="G105" s="1"/>
      <c r="H105" s="1">
        <v>87.75</v>
      </c>
    </row>
    <row r="106" spans="2:14">
      <c r="B106" s="1" t="s">
        <v>117</v>
      </c>
      <c r="C106" s="1"/>
      <c r="D106" s="1">
        <v>-75</v>
      </c>
      <c r="E106" s="1"/>
      <c r="F106" s="1"/>
      <c r="G106" s="1"/>
      <c r="H106" s="1">
        <v>-75</v>
      </c>
      <c r="J106" s="13"/>
      <c r="K106" s="13"/>
    </row>
    <row r="107" spans="2:14">
      <c r="B107" s="3" t="s">
        <v>118</v>
      </c>
      <c r="C107" s="3"/>
      <c r="D107" s="1">
        <v>-75</v>
      </c>
      <c r="E107" s="1"/>
      <c r="F107" s="1"/>
      <c r="G107" s="1"/>
      <c r="H107" s="1">
        <v>-75</v>
      </c>
    </row>
    <row r="108" spans="2:14">
      <c r="B108" s="1" t="s">
        <v>119</v>
      </c>
      <c r="C108" s="1"/>
      <c r="D108" s="1">
        <v>-218</v>
      </c>
      <c r="E108" s="1"/>
      <c r="F108" s="1"/>
      <c r="G108" s="1"/>
      <c r="H108" s="1">
        <v>-218</v>
      </c>
      <c r="J108" s="13"/>
      <c r="K108" s="13"/>
    </row>
    <row r="109" spans="2:14">
      <c r="B109" s="3" t="s">
        <v>118</v>
      </c>
      <c r="C109" s="3"/>
      <c r="D109" s="1">
        <v>-218</v>
      </c>
      <c r="E109" s="1"/>
      <c r="F109" s="1"/>
      <c r="G109" s="1"/>
      <c r="H109" s="1">
        <v>-218</v>
      </c>
    </row>
    <row r="110" spans="2:14">
      <c r="B110" s="1" t="s">
        <v>54</v>
      </c>
      <c r="C110" s="1"/>
      <c r="D110" s="1"/>
      <c r="E110" s="1">
        <v>33.659999999999997</v>
      </c>
      <c r="F110" s="1"/>
      <c r="G110" s="1"/>
      <c r="H110" s="1">
        <v>33.659999999999997</v>
      </c>
      <c r="J110" s="13"/>
      <c r="K110" s="13"/>
    </row>
    <row r="111" spans="2:14">
      <c r="B111" s="3" t="s">
        <v>55</v>
      </c>
      <c r="C111" s="3"/>
      <c r="D111" s="1"/>
      <c r="E111" s="1">
        <v>33.659999999999997</v>
      </c>
      <c r="F111" s="1"/>
      <c r="G111" s="1"/>
      <c r="H111" s="1">
        <v>33.659999999999997</v>
      </c>
    </row>
    <row r="112" spans="2:14">
      <c r="B112" s="1" t="s">
        <v>24</v>
      </c>
      <c r="C112" s="1"/>
      <c r="D112" s="1">
        <v>6290.86</v>
      </c>
      <c r="E112" s="1">
        <v>3213.5</v>
      </c>
      <c r="F112" s="1">
        <v>1700</v>
      </c>
      <c r="G112" s="1"/>
      <c r="H112" s="1">
        <v>11204.36</v>
      </c>
      <c r="I112" t="s">
        <v>104</v>
      </c>
      <c r="J112" s="13"/>
      <c r="K112" s="13"/>
    </row>
    <row r="113" spans="2:14">
      <c r="B113" s="3" t="s">
        <v>120</v>
      </c>
      <c r="C113" s="3" t="s">
        <v>121</v>
      </c>
      <c r="D113" s="1">
        <v>1000</v>
      </c>
      <c r="E113" s="1"/>
      <c r="F113" s="1"/>
      <c r="G113" s="1"/>
      <c r="H113" s="1">
        <v>1000</v>
      </c>
      <c r="J113" s="11">
        <v>1000</v>
      </c>
      <c r="K113" s="13">
        <f>J113*K$3</f>
        <v>1060.8999999999999</v>
      </c>
    </row>
    <row r="114" spans="2:14">
      <c r="B114" s="3" t="s">
        <v>122</v>
      </c>
      <c r="C114" s="3" t="s">
        <v>123</v>
      </c>
      <c r="D114" s="1"/>
      <c r="E114" s="1">
        <v>225</v>
      </c>
      <c r="F114" s="1"/>
      <c r="G114" s="1"/>
      <c r="H114" s="1">
        <v>225</v>
      </c>
    </row>
    <row r="115" spans="2:14">
      <c r="B115" s="3" t="s">
        <v>124</v>
      </c>
      <c r="C115" s="3" t="s">
        <v>125</v>
      </c>
      <c r="D115" s="1"/>
      <c r="E115" s="1">
        <v>35</v>
      </c>
      <c r="F115" s="1"/>
      <c r="G115" s="1"/>
      <c r="H115" s="1">
        <v>35</v>
      </c>
    </row>
    <row r="116" spans="2:14">
      <c r="B116" s="3" t="s">
        <v>126</v>
      </c>
      <c r="C116" s="3" t="s">
        <v>127</v>
      </c>
      <c r="D116" s="1"/>
      <c r="E116" s="1"/>
      <c r="F116" s="1">
        <v>700</v>
      </c>
      <c r="G116" s="1"/>
      <c r="H116" s="1">
        <v>700</v>
      </c>
    </row>
    <row r="117" spans="2:14">
      <c r="B117" s="3" t="s">
        <v>128</v>
      </c>
      <c r="C117" s="3" t="s">
        <v>129</v>
      </c>
      <c r="D117" s="1"/>
      <c r="E117" s="1">
        <v>24</v>
      </c>
      <c r="F117" s="1"/>
      <c r="G117" s="1"/>
      <c r="H117" s="1">
        <v>24</v>
      </c>
      <c r="K117" s="13"/>
      <c r="L117" s="13"/>
      <c r="M117" s="13"/>
      <c r="N117" s="13"/>
    </row>
    <row r="118" spans="2:14">
      <c r="B118" s="3" t="s">
        <v>130</v>
      </c>
      <c r="C118" s="3" t="s">
        <v>107</v>
      </c>
      <c r="D118" s="1">
        <v>599</v>
      </c>
      <c r="E118" s="1"/>
      <c r="F118" s="1"/>
      <c r="G118" s="1"/>
      <c r="H118" s="1">
        <v>599</v>
      </c>
      <c r="I118" t="s">
        <v>17</v>
      </c>
      <c r="J118" s="13">
        <f t="shared" ref="J118:J138" si="0">SUM(D118:F118)/3</f>
        <v>199.66666666666666</v>
      </c>
      <c r="K118" s="13">
        <f t="shared" ref="K118:K138" si="1">J118*K$3</f>
        <v>211.82636666666664</v>
      </c>
    </row>
    <row r="119" spans="2:14">
      <c r="B119" s="3" t="s">
        <v>131</v>
      </c>
      <c r="C119" s="3" t="s">
        <v>132</v>
      </c>
      <c r="D119" s="1">
        <v>575</v>
      </c>
      <c r="E119" s="1"/>
      <c r="F119" s="1"/>
      <c r="G119" s="1"/>
      <c r="H119" s="1">
        <v>575</v>
      </c>
      <c r="I119" t="s">
        <v>17</v>
      </c>
      <c r="J119" s="13">
        <f t="shared" si="0"/>
        <v>191.66666666666666</v>
      </c>
      <c r="K119" s="13">
        <f t="shared" si="1"/>
        <v>203.33916666666664</v>
      </c>
    </row>
    <row r="120" spans="2:14">
      <c r="B120" s="3" t="s">
        <v>133</v>
      </c>
      <c r="C120" s="3" t="s">
        <v>107</v>
      </c>
      <c r="D120" s="1">
        <v>395</v>
      </c>
      <c r="E120" s="1"/>
      <c r="F120" s="1"/>
      <c r="G120" s="1"/>
      <c r="H120" s="1">
        <v>395</v>
      </c>
      <c r="I120" t="s">
        <v>17</v>
      </c>
      <c r="J120" s="13">
        <f t="shared" si="0"/>
        <v>131.66666666666666</v>
      </c>
      <c r="K120" s="13">
        <f t="shared" si="1"/>
        <v>139.68516666666665</v>
      </c>
    </row>
    <row r="121" spans="2:14">
      <c r="B121" s="3" t="s">
        <v>134</v>
      </c>
      <c r="C121" s="3" t="s">
        <v>107</v>
      </c>
      <c r="D121" s="1">
        <v>395</v>
      </c>
      <c r="E121" s="1"/>
      <c r="F121" s="1"/>
      <c r="G121" s="1"/>
      <c r="H121" s="1">
        <v>395</v>
      </c>
      <c r="I121" t="s">
        <v>17</v>
      </c>
      <c r="J121" s="13">
        <f t="shared" si="0"/>
        <v>131.66666666666666</v>
      </c>
      <c r="K121" s="13">
        <f t="shared" si="1"/>
        <v>139.68516666666665</v>
      </c>
    </row>
    <row r="122" spans="2:14">
      <c r="B122" s="3" t="s">
        <v>135</v>
      </c>
      <c r="C122" s="3" t="s">
        <v>136</v>
      </c>
      <c r="D122" s="1">
        <v>136.54000000000002</v>
      </c>
      <c r="E122" s="1"/>
      <c r="F122" s="1"/>
      <c r="G122" s="1"/>
      <c r="H122" s="1">
        <v>136.54000000000002</v>
      </c>
      <c r="I122" t="s">
        <v>17</v>
      </c>
      <c r="J122" s="13">
        <f t="shared" si="0"/>
        <v>45.513333333333343</v>
      </c>
      <c r="K122" s="13">
        <f t="shared" si="1"/>
        <v>48.285095333333338</v>
      </c>
    </row>
    <row r="123" spans="2:14">
      <c r="B123" s="3" t="s">
        <v>137</v>
      </c>
      <c r="C123" s="3" t="s">
        <v>138</v>
      </c>
      <c r="D123" s="1">
        <v>153.94</v>
      </c>
      <c r="E123" s="1"/>
      <c r="F123" s="1"/>
      <c r="G123" s="1"/>
      <c r="H123" s="1">
        <v>153.94</v>
      </c>
      <c r="I123" t="s">
        <v>17</v>
      </c>
      <c r="J123" s="13">
        <f t="shared" si="0"/>
        <v>51.313333333333333</v>
      </c>
      <c r="K123" s="13">
        <f t="shared" si="1"/>
        <v>54.438315333333328</v>
      </c>
    </row>
    <row r="124" spans="2:14">
      <c r="B124" s="3" t="s">
        <v>139</v>
      </c>
      <c r="C124" s="3" t="s">
        <v>140</v>
      </c>
      <c r="D124" s="1">
        <v>37.5</v>
      </c>
      <c r="E124" s="1"/>
      <c r="F124" s="1"/>
      <c r="G124" s="1"/>
      <c r="H124" s="1">
        <v>37.5</v>
      </c>
      <c r="I124" t="s">
        <v>17</v>
      </c>
      <c r="J124" s="13">
        <f t="shared" si="0"/>
        <v>12.5</v>
      </c>
      <c r="K124" s="13">
        <f t="shared" si="1"/>
        <v>13.261249999999999</v>
      </c>
    </row>
    <row r="125" spans="2:14">
      <c r="B125" s="3" t="s">
        <v>141</v>
      </c>
      <c r="C125" s="3" t="s">
        <v>142</v>
      </c>
      <c r="D125" s="1">
        <v>271</v>
      </c>
      <c r="E125" s="1"/>
      <c r="F125" s="1"/>
      <c r="G125" s="1"/>
      <c r="H125" s="1">
        <v>271</v>
      </c>
      <c r="I125" t="s">
        <v>17</v>
      </c>
      <c r="J125" s="13">
        <f t="shared" si="0"/>
        <v>90.333333333333329</v>
      </c>
      <c r="K125" s="13">
        <f t="shared" si="1"/>
        <v>95.834633333333329</v>
      </c>
    </row>
    <row r="126" spans="2:14">
      <c r="B126" s="3" t="s">
        <v>143</v>
      </c>
      <c r="C126" s="3" t="s">
        <v>144</v>
      </c>
      <c r="D126" s="1">
        <v>270</v>
      </c>
      <c r="E126" s="1"/>
      <c r="F126" s="1"/>
      <c r="G126" s="1"/>
      <c r="H126" s="1">
        <v>270</v>
      </c>
      <c r="I126" t="s">
        <v>17</v>
      </c>
      <c r="J126" s="13">
        <f t="shared" si="0"/>
        <v>90</v>
      </c>
      <c r="K126" s="13">
        <f t="shared" si="1"/>
        <v>95.480999999999995</v>
      </c>
    </row>
    <row r="127" spans="2:14">
      <c r="B127" s="3" t="s">
        <v>145</v>
      </c>
      <c r="C127" s="3" t="s">
        <v>146</v>
      </c>
      <c r="D127" s="1">
        <v>64.489999999999995</v>
      </c>
      <c r="E127" s="1"/>
      <c r="F127" s="1"/>
      <c r="G127" s="1"/>
      <c r="H127" s="1">
        <v>64.489999999999995</v>
      </c>
      <c r="I127" t="s">
        <v>17</v>
      </c>
      <c r="J127" s="13">
        <f t="shared" si="0"/>
        <v>21.496666666666666</v>
      </c>
      <c r="K127" s="13">
        <f t="shared" si="1"/>
        <v>22.805813666666666</v>
      </c>
    </row>
    <row r="128" spans="2:14">
      <c r="B128" s="3" t="s">
        <v>147</v>
      </c>
      <c r="C128" s="3" t="s">
        <v>148</v>
      </c>
      <c r="D128" s="1">
        <v>126.05</v>
      </c>
      <c r="E128" s="1"/>
      <c r="F128" s="1"/>
      <c r="G128" s="1"/>
      <c r="H128" s="1">
        <v>126.05</v>
      </c>
      <c r="I128" t="s">
        <v>17</v>
      </c>
      <c r="J128" s="13">
        <f t="shared" si="0"/>
        <v>42.016666666666666</v>
      </c>
      <c r="K128" s="13">
        <f t="shared" si="1"/>
        <v>44.575481666666661</v>
      </c>
    </row>
    <row r="129" spans="2:11">
      <c r="B129" s="3" t="s">
        <v>149</v>
      </c>
      <c r="C129" s="3" t="s">
        <v>150</v>
      </c>
      <c r="D129" s="1">
        <v>363.1</v>
      </c>
      <c r="E129" s="1"/>
      <c r="F129" s="1"/>
      <c r="G129" s="1"/>
      <c r="H129" s="1">
        <v>363.1</v>
      </c>
      <c r="I129" t="s">
        <v>17</v>
      </c>
      <c r="J129" s="13">
        <f t="shared" si="0"/>
        <v>121.03333333333335</v>
      </c>
      <c r="K129" s="13">
        <f t="shared" si="1"/>
        <v>128.40426333333335</v>
      </c>
    </row>
    <row r="130" spans="2:11">
      <c r="B130" s="3" t="s">
        <v>151</v>
      </c>
      <c r="C130" s="3" t="s">
        <v>148</v>
      </c>
      <c r="D130" s="1">
        <v>194.57</v>
      </c>
      <c r="E130" s="1"/>
      <c r="F130" s="1"/>
      <c r="G130" s="1"/>
      <c r="H130" s="1">
        <v>194.57</v>
      </c>
      <c r="I130" t="s">
        <v>17</v>
      </c>
      <c r="J130" s="13">
        <f t="shared" si="0"/>
        <v>64.856666666666669</v>
      </c>
      <c r="K130" s="13">
        <f t="shared" si="1"/>
        <v>68.806437666666667</v>
      </c>
    </row>
    <row r="131" spans="2:11">
      <c r="B131" s="3" t="s">
        <v>152</v>
      </c>
      <c r="C131" s="3" t="s">
        <v>153</v>
      </c>
      <c r="D131" s="1">
        <v>467</v>
      </c>
      <c r="E131" s="1"/>
      <c r="F131" s="1"/>
      <c r="G131" s="1"/>
      <c r="H131" s="1">
        <v>467</v>
      </c>
      <c r="I131" t="s">
        <v>17</v>
      </c>
      <c r="J131" s="13">
        <f t="shared" si="0"/>
        <v>155.66666666666666</v>
      </c>
      <c r="K131" s="13">
        <f t="shared" si="1"/>
        <v>165.14676666666665</v>
      </c>
    </row>
    <row r="132" spans="2:11">
      <c r="B132" s="3" t="s">
        <v>154</v>
      </c>
      <c r="C132" s="3" t="s">
        <v>155</v>
      </c>
      <c r="D132" s="1">
        <v>522</v>
      </c>
      <c r="E132" s="1"/>
      <c r="F132" s="1"/>
      <c r="G132" s="1"/>
      <c r="H132" s="1">
        <v>522</v>
      </c>
      <c r="I132" t="s">
        <v>17</v>
      </c>
      <c r="J132" s="13">
        <f t="shared" si="0"/>
        <v>174</v>
      </c>
      <c r="K132" s="13">
        <f t="shared" si="1"/>
        <v>184.5966</v>
      </c>
    </row>
    <row r="133" spans="2:11">
      <c r="B133" s="3" t="s">
        <v>156</v>
      </c>
      <c r="C133" s="3" t="s">
        <v>157</v>
      </c>
      <c r="D133" s="1">
        <v>527</v>
      </c>
      <c r="E133" s="1"/>
      <c r="F133" s="1"/>
      <c r="G133" s="1"/>
      <c r="H133" s="1">
        <v>527</v>
      </c>
      <c r="I133" t="s">
        <v>17</v>
      </c>
      <c r="J133" s="13">
        <f t="shared" si="0"/>
        <v>175.66666666666666</v>
      </c>
      <c r="K133" s="13">
        <f t="shared" si="1"/>
        <v>186.36476666666664</v>
      </c>
    </row>
    <row r="134" spans="2:11">
      <c r="B134" s="3" t="s">
        <v>158</v>
      </c>
      <c r="C134" s="3" t="s">
        <v>159</v>
      </c>
      <c r="D134" s="1">
        <v>193.67</v>
      </c>
      <c r="E134" s="1"/>
      <c r="F134" s="1"/>
      <c r="G134" s="1"/>
      <c r="H134" s="1">
        <v>193.67</v>
      </c>
      <c r="I134" t="s">
        <v>17</v>
      </c>
      <c r="J134" s="13">
        <f t="shared" si="0"/>
        <v>64.556666666666658</v>
      </c>
      <c r="K134" s="13">
        <f t="shared" si="1"/>
        <v>68.488167666666655</v>
      </c>
    </row>
    <row r="135" spans="2:11">
      <c r="B135" s="3" t="s">
        <v>160</v>
      </c>
      <c r="C135" s="3" t="s">
        <v>161</v>
      </c>
      <c r="D135" s="1"/>
      <c r="E135" s="1">
        <v>155.18</v>
      </c>
      <c r="F135" s="1"/>
      <c r="G135" s="1"/>
      <c r="H135" s="1">
        <v>155.18</v>
      </c>
      <c r="I135" t="s">
        <v>17</v>
      </c>
      <c r="J135" s="13">
        <f t="shared" si="0"/>
        <v>51.726666666666667</v>
      </c>
      <c r="K135" s="13">
        <f t="shared" si="1"/>
        <v>54.876820666666667</v>
      </c>
    </row>
    <row r="136" spans="2:11">
      <c r="B136" s="3" t="s">
        <v>162</v>
      </c>
      <c r="C136" s="3" t="s">
        <v>144</v>
      </c>
      <c r="D136" s="1"/>
      <c r="E136" s="1">
        <v>397.57</v>
      </c>
      <c r="F136" s="1"/>
      <c r="G136" s="1"/>
      <c r="H136" s="1">
        <v>397.57</v>
      </c>
      <c r="I136" t="s">
        <v>17</v>
      </c>
      <c r="J136" s="13">
        <f t="shared" si="0"/>
        <v>132.52333333333334</v>
      </c>
      <c r="K136" s="13">
        <f t="shared" si="1"/>
        <v>140.59400433333334</v>
      </c>
    </row>
    <row r="137" spans="2:11">
      <c r="B137" s="3" t="s">
        <v>163</v>
      </c>
      <c r="C137" s="3" t="s">
        <v>140</v>
      </c>
      <c r="D137" s="1"/>
      <c r="E137" s="1">
        <v>58.5</v>
      </c>
      <c r="F137" s="1"/>
      <c r="G137" s="1"/>
      <c r="H137" s="1">
        <v>58.5</v>
      </c>
      <c r="I137" t="s">
        <v>17</v>
      </c>
      <c r="J137" s="13">
        <f t="shared" si="0"/>
        <v>19.5</v>
      </c>
      <c r="K137" s="13">
        <f t="shared" si="1"/>
        <v>20.687549999999998</v>
      </c>
    </row>
    <row r="138" spans="2:11">
      <c r="B138" s="3" t="s">
        <v>164</v>
      </c>
      <c r="C138" s="3" t="s">
        <v>142</v>
      </c>
      <c r="D138" s="1"/>
      <c r="E138" s="1">
        <v>318.25</v>
      </c>
      <c r="F138" s="1"/>
      <c r="G138" s="1"/>
      <c r="H138" s="1">
        <v>318.25</v>
      </c>
      <c r="I138" t="s">
        <v>17</v>
      </c>
      <c r="J138" s="13">
        <f t="shared" si="0"/>
        <v>106.08333333333333</v>
      </c>
      <c r="K138" s="13">
        <f t="shared" si="1"/>
        <v>112.54380833333332</v>
      </c>
    </row>
    <row r="139" spans="2:11">
      <c r="B139" s="3" t="s">
        <v>165</v>
      </c>
      <c r="C139" s="3" t="s">
        <v>166</v>
      </c>
      <c r="D139" s="1"/>
      <c r="E139" s="1"/>
      <c r="F139" s="1">
        <v>1000</v>
      </c>
      <c r="G139" s="1"/>
      <c r="H139" s="1">
        <v>1000</v>
      </c>
    </row>
    <row r="140" spans="2:11">
      <c r="B140" s="3" t="s">
        <v>167</v>
      </c>
      <c r="C140" s="3" t="s">
        <v>168</v>
      </c>
      <c r="D140" s="1"/>
      <c r="E140" s="1">
        <v>2000</v>
      </c>
      <c r="F140" s="1"/>
      <c r="G140" s="1"/>
      <c r="H140" s="1">
        <v>2000</v>
      </c>
    </row>
    <row r="141" spans="2:11">
      <c r="B141" s="8" t="s">
        <v>169</v>
      </c>
      <c r="C141" s="8"/>
      <c r="D141" s="1">
        <v>91278.39</v>
      </c>
      <c r="E141" s="1">
        <v>19141.73</v>
      </c>
      <c r="F141" s="1">
        <v>3567.88</v>
      </c>
      <c r="G141" s="1"/>
      <c r="H141" s="1">
        <v>113988</v>
      </c>
      <c r="I141" t="s">
        <v>170</v>
      </c>
      <c r="K141" s="13"/>
    </row>
    <row r="142" spans="2:11">
      <c r="B142" s="3">
        <v>8037201</v>
      </c>
      <c r="C142" s="3"/>
      <c r="D142" s="1">
        <v>51175</v>
      </c>
      <c r="E142" s="1"/>
      <c r="F142" s="1"/>
      <c r="G142" s="1"/>
      <c r="H142" s="1">
        <v>51175</v>
      </c>
    </row>
    <row r="143" spans="2:11">
      <c r="B143" s="3" t="s">
        <v>171</v>
      </c>
      <c r="C143" s="3"/>
      <c r="D143" s="1">
        <v>39847.5</v>
      </c>
      <c r="E143" s="1"/>
      <c r="F143" s="1"/>
      <c r="G143" s="1"/>
      <c r="H143" s="1">
        <v>39847.5</v>
      </c>
    </row>
    <row r="144" spans="2:11">
      <c r="B144" s="3" t="s">
        <v>172</v>
      </c>
      <c r="C144" s="3"/>
      <c r="D144" s="1"/>
      <c r="E144" s="1">
        <v>19141.73</v>
      </c>
      <c r="F144" s="1"/>
      <c r="G144" s="1"/>
      <c r="H144" s="1">
        <v>19141.73</v>
      </c>
    </row>
    <row r="145" spans="2:11">
      <c r="B145" s="3" t="s">
        <v>173</v>
      </c>
      <c r="C145" s="3"/>
      <c r="D145" s="1"/>
      <c r="E145" s="1"/>
      <c r="F145" s="1">
        <v>3047.5</v>
      </c>
      <c r="G145" s="1"/>
      <c r="H145" s="1">
        <v>3047.5</v>
      </c>
    </row>
    <row r="146" spans="2:11">
      <c r="B146" s="3" t="s">
        <v>174</v>
      </c>
      <c r="C146" s="3"/>
      <c r="D146" s="1">
        <v>255.89000000000001</v>
      </c>
      <c r="E146" s="1"/>
      <c r="F146" s="1">
        <v>520.38</v>
      </c>
      <c r="G146" s="1"/>
      <c r="H146" s="1">
        <v>776.27</v>
      </c>
    </row>
    <row r="147" spans="2:11">
      <c r="B147" s="1" t="s">
        <v>175</v>
      </c>
      <c r="C147" s="1"/>
      <c r="D147" s="1">
        <v>10</v>
      </c>
      <c r="E147" s="1"/>
      <c r="F147" s="1"/>
      <c r="G147" s="1"/>
      <c r="H147" s="1">
        <v>10</v>
      </c>
    </row>
    <row r="148" spans="2:11">
      <c r="B148" s="3" t="s">
        <v>176</v>
      </c>
      <c r="C148" s="3" t="s">
        <v>177</v>
      </c>
      <c r="D148" s="1">
        <v>10</v>
      </c>
      <c r="E148" s="1"/>
      <c r="F148" s="1"/>
      <c r="G148" s="1"/>
      <c r="H148" s="1">
        <v>10</v>
      </c>
    </row>
    <row r="149" spans="2:11" ht="30">
      <c r="B149" s="6" t="s">
        <v>178</v>
      </c>
      <c r="C149" s="1"/>
      <c r="D149" s="1">
        <v>5097.74</v>
      </c>
      <c r="E149" s="1">
        <v>4995.34</v>
      </c>
      <c r="F149" s="1"/>
      <c r="G149" s="1">
        <v>1249.5</v>
      </c>
      <c r="H149" s="1">
        <v>11342.58</v>
      </c>
      <c r="I149" t="s">
        <v>17</v>
      </c>
      <c r="J149" s="13">
        <f t="shared" ref="J149" si="2">SUM(D149:F149)/3</f>
        <v>3364.36</v>
      </c>
      <c r="K149" s="13">
        <f>J149*I3</f>
        <v>3465.2908000000002</v>
      </c>
    </row>
    <row r="150" spans="2:11">
      <c r="B150" s="1" t="s">
        <v>31</v>
      </c>
      <c r="C150" s="1"/>
      <c r="D150" s="1"/>
      <c r="E150" s="1">
        <v>24.99</v>
      </c>
      <c r="F150" s="1"/>
      <c r="G150" s="1"/>
      <c r="H150" s="1">
        <v>24.99</v>
      </c>
    </row>
    <row r="151" spans="2:11">
      <c r="B151" s="3" t="s">
        <v>179</v>
      </c>
      <c r="C151" s="3" t="s">
        <v>180</v>
      </c>
      <c r="D151" s="1"/>
      <c r="E151" s="1">
        <v>24.99</v>
      </c>
      <c r="F151" s="1"/>
      <c r="G151" s="1"/>
      <c r="H151" s="1">
        <v>24.99</v>
      </c>
    </row>
    <row r="152" spans="2:11">
      <c r="B152" s="1" t="s">
        <v>18</v>
      </c>
      <c r="C152" s="1"/>
      <c r="D152" s="1">
        <v>876.05</v>
      </c>
      <c r="E152" s="1"/>
      <c r="F152" s="1"/>
      <c r="G152" s="1"/>
      <c r="H152" s="1">
        <v>876.05</v>
      </c>
    </row>
    <row r="153" spans="2:11" ht="30">
      <c r="B153" s="3" t="s">
        <v>19</v>
      </c>
      <c r="C153" s="5" t="s">
        <v>181</v>
      </c>
      <c r="D153" s="1">
        <v>876.05</v>
      </c>
      <c r="E153" s="1"/>
      <c r="F153" s="1"/>
      <c r="G153" s="1"/>
      <c r="H153" s="1">
        <v>876.05</v>
      </c>
    </row>
    <row r="154" spans="2:11">
      <c r="B154" s="1" t="s">
        <v>21</v>
      </c>
      <c r="C154" s="1"/>
      <c r="D154" s="1">
        <v>1759.46</v>
      </c>
      <c r="E154" s="1"/>
      <c r="F154" s="1"/>
      <c r="G154" s="1"/>
      <c r="H154" s="1">
        <v>1759.46</v>
      </c>
    </row>
    <row r="155" spans="2:11" ht="30">
      <c r="B155" s="3" t="s">
        <v>22</v>
      </c>
      <c r="C155" s="5" t="s">
        <v>182</v>
      </c>
      <c r="D155" s="1">
        <v>1525.94</v>
      </c>
      <c r="E155" s="1"/>
      <c r="F155" s="1"/>
      <c r="G155" s="1"/>
      <c r="H155" s="1">
        <v>1525.94</v>
      </c>
    </row>
    <row r="156" spans="2:11">
      <c r="B156" s="3" t="s">
        <v>183</v>
      </c>
      <c r="C156" s="3" t="s">
        <v>184</v>
      </c>
      <c r="D156" s="1">
        <v>233.51999999999998</v>
      </c>
      <c r="E156" s="1"/>
      <c r="F156" s="1"/>
      <c r="G156" s="1"/>
      <c r="H156" s="1">
        <v>233.51999999999998</v>
      </c>
    </row>
    <row r="157" spans="2:11">
      <c r="B157" s="1" t="s">
        <v>112</v>
      </c>
      <c r="C157" s="1"/>
      <c r="D157" s="1"/>
      <c r="E157" s="1">
        <v>278.43</v>
      </c>
      <c r="F157" s="1"/>
      <c r="G157" s="1"/>
      <c r="H157" s="1">
        <v>278.43</v>
      </c>
    </row>
    <row r="158" spans="2:11">
      <c r="B158" s="3" t="s">
        <v>185</v>
      </c>
      <c r="C158" s="3" t="s">
        <v>186</v>
      </c>
      <c r="D158" s="1"/>
      <c r="E158" s="1">
        <v>278.43</v>
      </c>
      <c r="F158" s="1"/>
      <c r="G158" s="1"/>
      <c r="H158" s="1">
        <v>278.43</v>
      </c>
    </row>
    <row r="159" spans="2:11">
      <c r="B159" s="1" t="s">
        <v>54</v>
      </c>
      <c r="C159" s="1"/>
      <c r="D159" s="1">
        <v>2462.23</v>
      </c>
      <c r="E159" s="1">
        <v>3655.4700000000003</v>
      </c>
      <c r="F159" s="1"/>
      <c r="G159" s="1">
        <v>1249.5</v>
      </c>
      <c r="H159" s="1">
        <v>7367.2000000000007</v>
      </c>
    </row>
    <row r="160" spans="2:11" ht="45">
      <c r="B160" s="3" t="s">
        <v>187</v>
      </c>
      <c r="C160" s="5" t="s">
        <v>188</v>
      </c>
      <c r="D160" s="1">
        <v>2462.23</v>
      </c>
      <c r="E160" s="1"/>
      <c r="F160" s="1"/>
      <c r="G160" s="1"/>
      <c r="H160" s="1">
        <v>2462.23</v>
      </c>
    </row>
    <row r="161" spans="2:11" ht="30">
      <c r="B161" s="3" t="s">
        <v>189</v>
      </c>
      <c r="C161" s="5" t="s">
        <v>190</v>
      </c>
      <c r="D161" s="1"/>
      <c r="E161" s="1">
        <v>1787.54</v>
      </c>
      <c r="F161" s="1"/>
      <c r="G161" s="1"/>
      <c r="H161" s="1">
        <v>1787.54</v>
      </c>
    </row>
    <row r="162" spans="2:11" ht="45">
      <c r="B162" s="3" t="s">
        <v>191</v>
      </c>
      <c r="C162" s="5" t="s">
        <v>192</v>
      </c>
      <c r="D162" s="1"/>
      <c r="E162" s="1">
        <v>1867.93</v>
      </c>
      <c r="F162" s="1"/>
      <c r="G162" s="1"/>
      <c r="H162" s="1">
        <v>1867.93</v>
      </c>
    </row>
    <row r="163" spans="2:11" ht="45">
      <c r="B163" s="3" t="s">
        <v>193</v>
      </c>
      <c r="C163" s="5" t="s">
        <v>194</v>
      </c>
      <c r="D163" s="1"/>
      <c r="E163" s="1"/>
      <c r="F163" s="1"/>
      <c r="G163" s="1">
        <v>1249.5</v>
      </c>
      <c r="H163" s="1">
        <v>1249.5</v>
      </c>
    </row>
    <row r="164" spans="2:11">
      <c r="B164" s="1" t="s">
        <v>24</v>
      </c>
      <c r="C164" s="1"/>
      <c r="D164" s="1"/>
      <c r="E164" s="1">
        <v>1036.45</v>
      </c>
      <c r="F164" s="1"/>
      <c r="G164" s="1"/>
      <c r="H164" s="1">
        <v>1036.45</v>
      </c>
    </row>
    <row r="165" spans="2:11" ht="30">
      <c r="B165" s="3" t="s">
        <v>25</v>
      </c>
      <c r="C165" s="5" t="s">
        <v>195</v>
      </c>
      <c r="D165" s="1"/>
      <c r="E165" s="1">
        <v>1036.45</v>
      </c>
      <c r="F165" s="1"/>
      <c r="G165" s="1"/>
      <c r="H165" s="1">
        <v>1036.45</v>
      </c>
    </row>
    <row r="166" spans="2:11">
      <c r="B166" s="2" t="s">
        <v>196</v>
      </c>
      <c r="C166" s="2"/>
      <c r="D166" s="1">
        <v>474.53999999999996</v>
      </c>
      <c r="E166" s="1">
        <v>10833.98</v>
      </c>
      <c r="F166" s="1">
        <v>300</v>
      </c>
      <c r="G166" s="1">
        <v>2988</v>
      </c>
      <c r="H166" s="1">
        <v>14596.52</v>
      </c>
    </row>
    <row r="167" spans="2:11">
      <c r="B167" s="1" t="s">
        <v>197</v>
      </c>
      <c r="C167" s="1"/>
      <c r="D167" s="1"/>
      <c r="E167" s="1">
        <v>300</v>
      </c>
      <c r="F167" s="1">
        <v>300</v>
      </c>
      <c r="G167" s="1"/>
      <c r="H167" s="1">
        <v>600</v>
      </c>
      <c r="I167" t="s">
        <v>198</v>
      </c>
      <c r="J167" s="13">
        <v>300</v>
      </c>
      <c r="K167" s="13">
        <f>J167*I3</f>
        <v>309</v>
      </c>
    </row>
    <row r="168" spans="2:11">
      <c r="B168" s="3" t="s">
        <v>199</v>
      </c>
      <c r="C168" s="3"/>
      <c r="D168" s="1"/>
      <c r="E168" s="1">
        <v>300</v>
      </c>
      <c r="F168" s="1"/>
      <c r="G168" s="1"/>
      <c r="H168" s="1">
        <v>300</v>
      </c>
    </row>
    <row r="169" spans="2:11">
      <c r="B169" s="3" t="s">
        <v>200</v>
      </c>
      <c r="C169" s="3"/>
      <c r="D169" s="1"/>
      <c r="E169" s="1"/>
      <c r="F169" s="1">
        <v>300</v>
      </c>
      <c r="G169" s="1"/>
      <c r="H169" s="1">
        <v>300</v>
      </c>
    </row>
    <row r="170" spans="2:11">
      <c r="B170" s="1" t="s">
        <v>21</v>
      </c>
      <c r="C170" s="1"/>
      <c r="D170" s="1">
        <v>474.53999999999996</v>
      </c>
      <c r="E170" s="1">
        <v>182.59</v>
      </c>
      <c r="F170" s="1"/>
      <c r="G170" s="1"/>
      <c r="H170" s="1">
        <v>657.13</v>
      </c>
      <c r="I170" t="s">
        <v>17</v>
      </c>
      <c r="J170" s="13">
        <f t="shared" ref="J170" si="3">SUM(D170:F170)/3</f>
        <v>219.04333333333332</v>
      </c>
      <c r="K170" s="13">
        <f t="shared" ref="K170" si="4">J170*K$3</f>
        <v>232.3830723333333</v>
      </c>
    </row>
    <row r="171" spans="2:11">
      <c r="B171" s="3" t="s">
        <v>201</v>
      </c>
      <c r="C171" s="3"/>
      <c r="D171" s="1">
        <v>132.62</v>
      </c>
      <c r="E171" s="1"/>
      <c r="F171" s="1"/>
      <c r="G171" s="1"/>
      <c r="H171" s="1">
        <v>132.62</v>
      </c>
    </row>
    <row r="172" spans="2:11">
      <c r="B172" s="3" t="s">
        <v>202</v>
      </c>
      <c r="C172" s="3"/>
      <c r="D172" s="1">
        <v>144.5</v>
      </c>
      <c r="E172" s="1"/>
      <c r="F172" s="1"/>
      <c r="G172" s="1"/>
      <c r="H172" s="1">
        <v>144.5</v>
      </c>
    </row>
    <row r="173" spans="2:11">
      <c r="B173" s="3" t="s">
        <v>203</v>
      </c>
      <c r="C173" s="3"/>
      <c r="D173" s="1">
        <v>197.42</v>
      </c>
      <c r="E173" s="1"/>
      <c r="F173" s="1"/>
      <c r="G173" s="1"/>
      <c r="H173" s="1">
        <v>197.42</v>
      </c>
    </row>
    <row r="174" spans="2:11">
      <c r="B174" s="3" t="s">
        <v>204</v>
      </c>
      <c r="C174" s="3"/>
      <c r="D174" s="1"/>
      <c r="E174" s="1">
        <v>182.59</v>
      </c>
      <c r="F174" s="1"/>
      <c r="G174" s="1"/>
      <c r="H174" s="1">
        <v>182.59</v>
      </c>
    </row>
    <row r="175" spans="2:11">
      <c r="B175" s="1" t="s">
        <v>205</v>
      </c>
      <c r="C175" s="1"/>
      <c r="D175" s="1">
        <v>0</v>
      </c>
      <c r="E175" s="1">
        <v>-7.57</v>
      </c>
      <c r="F175" s="1"/>
      <c r="G175" s="1"/>
      <c r="H175" s="1">
        <v>-7.57</v>
      </c>
      <c r="I175" t="s">
        <v>17</v>
      </c>
      <c r="J175" s="13"/>
      <c r="K175" s="13"/>
    </row>
    <row r="176" spans="2:11">
      <c r="B176" s="3" t="s">
        <v>201</v>
      </c>
      <c r="C176" s="3"/>
      <c r="D176" s="1">
        <v>0</v>
      </c>
      <c r="E176" s="1"/>
      <c r="F176" s="1"/>
      <c r="G176" s="1"/>
      <c r="H176" s="1">
        <v>0</v>
      </c>
    </row>
    <row r="177" spans="2:11">
      <c r="B177" s="3" t="s">
        <v>204</v>
      </c>
      <c r="C177" s="3"/>
      <c r="D177" s="1"/>
      <c r="E177" s="1">
        <v>-7.57</v>
      </c>
      <c r="F177" s="1"/>
      <c r="G177" s="1"/>
      <c r="H177" s="1">
        <v>-7.57</v>
      </c>
    </row>
    <row r="178" spans="2:11">
      <c r="B178" s="1" t="s">
        <v>24</v>
      </c>
      <c r="C178" s="1"/>
      <c r="D178" s="1"/>
      <c r="E178" s="1">
        <v>10358.959999999999</v>
      </c>
      <c r="F178" s="1"/>
      <c r="G178" s="1"/>
      <c r="H178" s="1">
        <v>10358.959999999999</v>
      </c>
    </row>
    <row r="179" spans="2:11">
      <c r="B179" s="3" t="s">
        <v>206</v>
      </c>
      <c r="C179" s="3" t="s">
        <v>207</v>
      </c>
      <c r="D179" s="1"/>
      <c r="E179" s="1">
        <v>2988</v>
      </c>
      <c r="F179" s="1"/>
      <c r="G179" s="1"/>
      <c r="H179" s="1">
        <v>2988</v>
      </c>
      <c r="I179" t="s">
        <v>208</v>
      </c>
      <c r="J179" s="11">
        <v>2988</v>
      </c>
      <c r="K179" s="13">
        <f>J179*I3</f>
        <v>3077.64</v>
      </c>
    </row>
    <row r="180" spans="2:11">
      <c r="B180" s="3" t="s">
        <v>209</v>
      </c>
      <c r="C180" s="3" t="s">
        <v>207</v>
      </c>
      <c r="D180" s="1"/>
      <c r="E180" s="1">
        <v>1866.45</v>
      </c>
      <c r="F180" s="1"/>
      <c r="G180" s="1"/>
      <c r="H180" s="1">
        <v>1866.45</v>
      </c>
    </row>
    <row r="181" spans="2:11">
      <c r="B181" s="3" t="s">
        <v>210</v>
      </c>
      <c r="C181" s="3" t="s">
        <v>207</v>
      </c>
      <c r="D181" s="1"/>
      <c r="E181" s="1">
        <v>1209.51</v>
      </c>
      <c r="F181" s="1"/>
      <c r="G181" s="1"/>
      <c r="H181" s="1">
        <v>1209.51</v>
      </c>
    </row>
    <row r="182" spans="2:11" ht="30">
      <c r="B182" s="3" t="s">
        <v>68</v>
      </c>
      <c r="C182" s="5" t="s">
        <v>211</v>
      </c>
      <c r="D182" s="1"/>
      <c r="E182" s="1">
        <v>4295</v>
      </c>
      <c r="F182" s="1"/>
      <c r="G182" s="1"/>
      <c r="H182" s="1">
        <v>4295</v>
      </c>
    </row>
    <row r="183" spans="2:11">
      <c r="B183" s="1" t="s">
        <v>212</v>
      </c>
      <c r="C183" s="1"/>
      <c r="D183" s="1"/>
      <c r="E183" s="1"/>
      <c r="F183" s="1"/>
      <c r="G183" s="1">
        <v>2988</v>
      </c>
      <c r="H183" s="1">
        <v>2988</v>
      </c>
    </row>
    <row r="184" spans="2:11">
      <c r="B184" s="3" t="s">
        <v>213</v>
      </c>
      <c r="C184" s="3"/>
      <c r="D184" s="1"/>
      <c r="E184" s="1"/>
      <c r="F184" s="1"/>
      <c r="G184" s="1">
        <v>2988</v>
      </c>
      <c r="H184" s="1">
        <v>2988</v>
      </c>
    </row>
    <row r="185" spans="2:11">
      <c r="B185" s="2" t="s">
        <v>214</v>
      </c>
      <c r="C185" s="2"/>
      <c r="D185" s="1"/>
      <c r="E185" s="1">
        <v>30.32</v>
      </c>
      <c r="F185" s="1"/>
      <c r="G185" s="1"/>
      <c r="H185" s="1">
        <v>30.32</v>
      </c>
      <c r="I185" t="s">
        <v>17</v>
      </c>
      <c r="J185" s="13">
        <f t="shared" ref="J185" si="5">SUM(D185:F185)/3</f>
        <v>10.106666666666667</v>
      </c>
      <c r="K185" s="13">
        <f t="shared" ref="K185" si="6">J185*K$3</f>
        <v>10.722162666666668</v>
      </c>
    </row>
    <row r="186" spans="2:11">
      <c r="B186" s="1" t="s">
        <v>31</v>
      </c>
      <c r="C186" s="1"/>
      <c r="D186" s="1"/>
      <c r="E186" s="1">
        <v>30.32</v>
      </c>
      <c r="F186" s="1"/>
      <c r="G186" s="1"/>
      <c r="H186" s="1">
        <v>30.32</v>
      </c>
    </row>
    <row r="187" spans="2:11">
      <c r="B187" s="7" t="s">
        <v>215</v>
      </c>
      <c r="C187" s="3" t="s">
        <v>216</v>
      </c>
      <c r="D187" s="1"/>
      <c r="E187" s="1">
        <v>20.329999999999998</v>
      </c>
      <c r="F187" s="1"/>
      <c r="G187" s="1"/>
      <c r="H187" s="1">
        <v>20.329999999999998</v>
      </c>
      <c r="I187" t="s">
        <v>17</v>
      </c>
      <c r="J187" s="13">
        <f t="shared" ref="J187" si="7">SUM(D187:F187)/3</f>
        <v>6.7766666666666664</v>
      </c>
      <c r="K187" s="13">
        <f t="shared" ref="K187" si="8">J187*K$3</f>
        <v>7.1893656666666663</v>
      </c>
    </row>
    <row r="188" spans="2:11">
      <c r="B188" s="3" t="s">
        <v>217</v>
      </c>
      <c r="C188" s="3" t="s">
        <v>218</v>
      </c>
      <c r="D188" s="1"/>
      <c r="E188" s="1">
        <v>9.99</v>
      </c>
      <c r="F188" s="1"/>
      <c r="G188" s="1"/>
      <c r="H188" s="1">
        <v>9.99</v>
      </c>
    </row>
    <row r="189" spans="2:11">
      <c r="B189" s="2" t="s">
        <v>219</v>
      </c>
      <c r="C189" s="2"/>
      <c r="D189" s="1">
        <v>2999.9399999999996</v>
      </c>
      <c r="E189" s="1">
        <v>9024.409999999998</v>
      </c>
      <c r="F189" s="1">
        <v>4586.1400000000003</v>
      </c>
      <c r="G189" s="1">
        <v>292.83</v>
      </c>
      <c r="H189" s="1">
        <v>16903.32</v>
      </c>
      <c r="I189" t="s">
        <v>220</v>
      </c>
    </row>
    <row r="190" spans="2:11">
      <c r="B190" s="1" t="s">
        <v>221</v>
      </c>
      <c r="C190" s="1"/>
      <c r="D190" s="1">
        <v>-20.420000000000002</v>
      </c>
      <c r="E190" s="1"/>
      <c r="F190" s="1"/>
      <c r="G190" s="1"/>
      <c r="H190" s="1">
        <v>-20.420000000000002</v>
      </c>
    </row>
    <row r="191" spans="2:11">
      <c r="B191" s="3" t="s">
        <v>222</v>
      </c>
      <c r="C191" s="3" t="s">
        <v>223</v>
      </c>
      <c r="D191" s="1">
        <v>-20.420000000000002</v>
      </c>
      <c r="E191" s="1"/>
      <c r="F191" s="1"/>
      <c r="G191" s="1"/>
      <c r="H191" s="1">
        <v>-20.420000000000002</v>
      </c>
    </row>
    <row r="192" spans="2:11">
      <c r="B192" s="1" t="s">
        <v>224</v>
      </c>
      <c r="C192" s="1"/>
      <c r="D192" s="1"/>
      <c r="E192" s="1">
        <v>-1.25</v>
      </c>
      <c r="F192" s="1"/>
      <c r="G192" s="1"/>
      <c r="H192" s="1">
        <v>-1.25</v>
      </c>
    </row>
    <row r="193" spans="2:9">
      <c r="B193" s="4" t="s">
        <v>225</v>
      </c>
      <c r="C193" s="4"/>
      <c r="D193" s="1"/>
      <c r="E193" s="1">
        <v>-1.25</v>
      </c>
      <c r="F193" s="1"/>
      <c r="G193" s="1"/>
      <c r="H193" s="1">
        <v>-1.25</v>
      </c>
    </row>
    <row r="194" spans="2:9">
      <c r="B194" s="1" t="s">
        <v>31</v>
      </c>
      <c r="C194" s="1" t="s">
        <v>226</v>
      </c>
      <c r="D194" s="1"/>
      <c r="E194" s="1">
        <v>2181.61</v>
      </c>
      <c r="F194" s="1">
        <v>589.92000000000007</v>
      </c>
      <c r="G194" s="1">
        <v>187.23999999999998</v>
      </c>
      <c r="H194" s="1">
        <v>2958.77</v>
      </c>
      <c r="I194" t="s">
        <v>227</v>
      </c>
    </row>
    <row r="195" spans="2:9">
      <c r="B195" s="3" t="s">
        <v>228</v>
      </c>
      <c r="C195" s="3"/>
      <c r="D195" s="1"/>
      <c r="E195" s="1"/>
      <c r="F195" s="1">
        <v>275.99</v>
      </c>
      <c r="G195" s="1"/>
      <c r="H195" s="1">
        <v>275.99</v>
      </c>
    </row>
    <row r="196" spans="2:9">
      <c r="B196" s="3" t="s">
        <v>179</v>
      </c>
      <c r="C196" s="3"/>
      <c r="D196" s="1"/>
      <c r="E196" s="1">
        <v>443.87</v>
      </c>
      <c r="F196" s="1"/>
      <c r="G196" s="1"/>
      <c r="H196" s="1">
        <v>443.87</v>
      </c>
    </row>
    <row r="197" spans="2:9">
      <c r="B197" s="3" t="s">
        <v>229</v>
      </c>
      <c r="C197" s="3"/>
      <c r="D197" s="1"/>
      <c r="E197" s="1">
        <v>364.28999999999996</v>
      </c>
      <c r="F197" s="1"/>
      <c r="G197" s="1"/>
      <c r="H197" s="1">
        <v>364.28999999999996</v>
      </c>
    </row>
    <row r="198" spans="2:9">
      <c r="B198" s="3" t="s">
        <v>230</v>
      </c>
      <c r="C198" s="3"/>
      <c r="D198" s="1"/>
      <c r="E198" s="1">
        <v>33</v>
      </c>
      <c r="F198" s="1"/>
      <c r="G198" s="1"/>
      <c r="H198" s="1">
        <v>33</v>
      </c>
    </row>
    <row r="199" spans="2:9">
      <c r="B199" s="3" t="s">
        <v>215</v>
      </c>
      <c r="C199" s="3"/>
      <c r="D199" s="1"/>
      <c r="E199" s="1">
        <v>204.82999999999998</v>
      </c>
      <c r="F199" s="1"/>
      <c r="G199" s="1"/>
      <c r="H199" s="1">
        <v>204.82999999999998</v>
      </c>
    </row>
    <row r="200" spans="2:9">
      <c r="B200" s="3" t="s">
        <v>231</v>
      </c>
      <c r="C200" s="3"/>
      <c r="D200" s="1"/>
      <c r="E200" s="1">
        <v>116</v>
      </c>
      <c r="F200" s="1"/>
      <c r="G200" s="1"/>
      <c r="H200" s="1">
        <v>116</v>
      </c>
    </row>
    <row r="201" spans="2:9">
      <c r="B201" s="3" t="s">
        <v>232</v>
      </c>
      <c r="C201" s="3"/>
      <c r="D201" s="1"/>
      <c r="E201" s="1">
        <v>245.89000000000001</v>
      </c>
      <c r="F201" s="1"/>
      <c r="G201" s="1"/>
      <c r="H201" s="1">
        <v>245.89000000000001</v>
      </c>
    </row>
    <row r="202" spans="2:9">
      <c r="B202" s="3" t="s">
        <v>225</v>
      </c>
      <c r="C202" s="3"/>
      <c r="D202" s="1"/>
      <c r="E202" s="1">
        <v>228.31</v>
      </c>
      <c r="F202" s="1"/>
      <c r="G202" s="1"/>
      <c r="H202" s="1">
        <v>228.31</v>
      </c>
    </row>
    <row r="203" spans="2:9">
      <c r="B203" s="3" t="s">
        <v>233</v>
      </c>
      <c r="C203" s="3"/>
      <c r="D203" s="1"/>
      <c r="E203" s="1">
        <v>177.86</v>
      </c>
      <c r="F203" s="1"/>
      <c r="G203" s="1"/>
      <c r="H203" s="1">
        <v>177.86</v>
      </c>
    </row>
    <row r="204" spans="2:9">
      <c r="B204" s="3" t="s">
        <v>32</v>
      </c>
      <c r="C204" s="3"/>
      <c r="D204" s="1"/>
      <c r="E204" s="1">
        <v>170.13</v>
      </c>
      <c r="F204" s="1"/>
      <c r="G204" s="1"/>
      <c r="H204" s="1">
        <v>170.13</v>
      </c>
    </row>
    <row r="205" spans="2:9">
      <c r="B205" s="3" t="s">
        <v>33</v>
      </c>
      <c r="C205" s="3"/>
      <c r="D205" s="1"/>
      <c r="E205" s="1"/>
      <c r="F205" s="1">
        <v>75.959999999999994</v>
      </c>
      <c r="G205" s="1"/>
      <c r="H205" s="1">
        <v>75.959999999999994</v>
      </c>
    </row>
    <row r="206" spans="2:9">
      <c r="B206" s="3" t="s">
        <v>234</v>
      </c>
      <c r="C206" s="3"/>
      <c r="D206" s="1"/>
      <c r="E206" s="1"/>
      <c r="F206" s="1">
        <v>169.99</v>
      </c>
      <c r="G206" s="1"/>
      <c r="H206" s="1">
        <v>169.99</v>
      </c>
    </row>
    <row r="207" spans="2:9">
      <c r="B207" s="3" t="s">
        <v>34</v>
      </c>
      <c r="C207" s="3"/>
      <c r="D207" s="1"/>
      <c r="E207" s="1"/>
      <c r="F207" s="1">
        <v>67.98</v>
      </c>
      <c r="G207" s="1"/>
      <c r="H207" s="1">
        <v>67.98</v>
      </c>
    </row>
    <row r="208" spans="2:9">
      <c r="B208" s="3" t="s">
        <v>235</v>
      </c>
      <c r="C208" s="3"/>
      <c r="D208" s="1"/>
      <c r="E208" s="1"/>
      <c r="F208" s="1"/>
      <c r="G208" s="1">
        <v>45.54</v>
      </c>
      <c r="H208" s="1">
        <v>45.54</v>
      </c>
    </row>
    <row r="209" spans="2:11">
      <c r="B209" s="3" t="s">
        <v>236</v>
      </c>
      <c r="C209" s="3"/>
      <c r="D209" s="1"/>
      <c r="E209" s="1"/>
      <c r="F209" s="1"/>
      <c r="G209" s="1">
        <v>50.32</v>
      </c>
      <c r="H209" s="1">
        <v>50.32</v>
      </c>
    </row>
    <row r="210" spans="2:11">
      <c r="B210" s="3" t="s">
        <v>237</v>
      </c>
      <c r="C210" s="3"/>
      <c r="D210" s="1"/>
      <c r="E210" s="1"/>
      <c r="F210" s="1"/>
      <c r="G210" s="1">
        <v>31.4</v>
      </c>
      <c r="H210" s="1">
        <v>31.4</v>
      </c>
    </row>
    <row r="211" spans="2:11">
      <c r="B211" s="3" t="s">
        <v>238</v>
      </c>
      <c r="C211" s="3"/>
      <c r="D211" s="1"/>
      <c r="E211" s="1"/>
      <c r="F211" s="1"/>
      <c r="G211" s="1">
        <v>59.98</v>
      </c>
      <c r="H211" s="1">
        <v>59.98</v>
      </c>
    </row>
    <row r="212" spans="2:11">
      <c r="B212" s="3" t="s">
        <v>239</v>
      </c>
      <c r="C212" s="3"/>
      <c r="D212" s="1"/>
      <c r="E212" s="1">
        <v>197.43</v>
      </c>
      <c r="F212" s="1"/>
      <c r="G212" s="1"/>
      <c r="H212" s="1">
        <v>197.43</v>
      </c>
    </row>
    <row r="213" spans="2:11">
      <c r="B213" s="1" t="s">
        <v>35</v>
      </c>
      <c r="C213" s="1" t="s">
        <v>240</v>
      </c>
      <c r="D213" s="1">
        <v>1570.35</v>
      </c>
      <c r="E213" s="1"/>
      <c r="F213" s="1"/>
      <c r="G213" s="1"/>
      <c r="H213" s="1">
        <v>1570.35</v>
      </c>
      <c r="I213" t="s">
        <v>17</v>
      </c>
      <c r="J213" s="13">
        <f t="shared" ref="J213" si="9">SUM(D213:F213)/3</f>
        <v>523.44999999999993</v>
      </c>
      <c r="K213" s="13">
        <f t="shared" ref="K213" si="10">J213*K$3</f>
        <v>555.32810499999994</v>
      </c>
    </row>
    <row r="214" spans="2:11">
      <c r="B214" s="3" t="s">
        <v>36</v>
      </c>
      <c r="C214" s="3"/>
      <c r="D214" s="1">
        <v>1570.35</v>
      </c>
      <c r="E214" s="1"/>
      <c r="F214" s="1"/>
      <c r="G214" s="1"/>
      <c r="H214" s="1">
        <v>1570.35</v>
      </c>
    </row>
    <row r="215" spans="2:11">
      <c r="B215" s="1" t="s">
        <v>40</v>
      </c>
      <c r="C215" s="1"/>
      <c r="D215" s="1">
        <v>392.82</v>
      </c>
      <c r="E215" s="1">
        <v>861.9799999999999</v>
      </c>
      <c r="F215" s="1">
        <v>751.72</v>
      </c>
      <c r="G215" s="1"/>
      <c r="H215" s="1">
        <v>2006.52</v>
      </c>
    </row>
    <row r="216" spans="2:11">
      <c r="B216" s="3" t="s">
        <v>41</v>
      </c>
      <c r="C216" s="3"/>
      <c r="D216" s="1">
        <v>392.82</v>
      </c>
      <c r="E216" s="1"/>
      <c r="F216" s="1"/>
      <c r="G216" s="1"/>
      <c r="H216" s="1">
        <v>392.82</v>
      </c>
    </row>
    <row r="217" spans="2:11">
      <c r="B217" s="3" t="s">
        <v>42</v>
      </c>
      <c r="C217" s="3"/>
      <c r="D217" s="1"/>
      <c r="E217" s="1">
        <v>230.07999999999998</v>
      </c>
      <c r="F217" s="1"/>
      <c r="G217" s="1"/>
      <c r="H217" s="1">
        <v>230.07999999999998</v>
      </c>
    </row>
    <row r="218" spans="2:11">
      <c r="B218" s="3" t="s">
        <v>43</v>
      </c>
      <c r="C218" s="3"/>
      <c r="D218" s="1"/>
      <c r="E218" s="1">
        <v>28.150000000000002</v>
      </c>
      <c r="F218" s="1"/>
      <c r="G218" s="1"/>
      <c r="H218" s="1">
        <v>28.150000000000002</v>
      </c>
    </row>
    <row r="219" spans="2:11">
      <c r="B219" s="3" t="s">
        <v>44</v>
      </c>
      <c r="C219" s="3"/>
      <c r="D219" s="1"/>
      <c r="E219" s="1">
        <v>478.56</v>
      </c>
      <c r="F219" s="1"/>
      <c r="G219" s="1"/>
      <c r="H219" s="1">
        <v>478.56</v>
      </c>
    </row>
    <row r="220" spans="2:11">
      <c r="B220" s="3" t="s">
        <v>45</v>
      </c>
      <c r="C220" s="3"/>
      <c r="D220" s="1"/>
      <c r="E220" s="1">
        <v>28.019999999999996</v>
      </c>
      <c r="F220" s="1"/>
      <c r="G220" s="1"/>
      <c r="H220" s="1">
        <v>28.019999999999996</v>
      </c>
    </row>
    <row r="221" spans="2:11">
      <c r="B221" s="3" t="s">
        <v>46</v>
      </c>
      <c r="C221" s="3"/>
      <c r="D221" s="1"/>
      <c r="E221" s="1">
        <v>28.019999999999996</v>
      </c>
      <c r="F221" s="1"/>
      <c r="G221" s="1"/>
      <c r="H221" s="1">
        <v>28.019999999999996</v>
      </c>
    </row>
    <row r="222" spans="2:11">
      <c r="B222" s="3" t="s">
        <v>47</v>
      </c>
      <c r="C222" s="3"/>
      <c r="D222" s="1"/>
      <c r="E222" s="1"/>
      <c r="F222" s="1">
        <v>187.16000000000003</v>
      </c>
      <c r="G222" s="1"/>
      <c r="H222" s="1">
        <v>187.16000000000003</v>
      </c>
    </row>
    <row r="223" spans="2:11">
      <c r="B223" s="3" t="s">
        <v>48</v>
      </c>
      <c r="C223" s="3"/>
      <c r="D223" s="1"/>
      <c r="E223" s="1"/>
      <c r="F223" s="1">
        <v>564.55999999999995</v>
      </c>
      <c r="G223" s="1"/>
      <c r="H223" s="1">
        <v>564.55999999999995</v>
      </c>
    </row>
    <row r="224" spans="2:11">
      <c r="B224" s="3" t="s">
        <v>49</v>
      </c>
      <c r="C224" s="3"/>
      <c r="D224" s="1"/>
      <c r="E224" s="1">
        <v>69.150000000000006</v>
      </c>
      <c r="F224" s="1"/>
      <c r="G224" s="1"/>
      <c r="H224" s="1">
        <v>69.150000000000006</v>
      </c>
    </row>
    <row r="225" spans="2:8">
      <c r="B225" s="1" t="s">
        <v>115</v>
      </c>
      <c r="C225" s="1"/>
      <c r="D225" s="1"/>
      <c r="E225" s="1">
        <v>84.31</v>
      </c>
      <c r="F225" s="1"/>
      <c r="G225" s="1"/>
      <c r="H225" s="1">
        <v>84.31</v>
      </c>
    </row>
    <row r="226" spans="2:8">
      <c r="B226" s="3" t="s">
        <v>116</v>
      </c>
      <c r="C226" s="3"/>
      <c r="D226" s="1"/>
      <c r="E226" s="1">
        <v>84.31</v>
      </c>
      <c r="F226" s="1"/>
      <c r="G226" s="1"/>
      <c r="H226" s="1">
        <v>84.31</v>
      </c>
    </row>
    <row r="227" spans="2:8">
      <c r="B227" s="1" t="s">
        <v>241</v>
      </c>
      <c r="C227" s="1"/>
      <c r="D227" s="1"/>
      <c r="E227" s="1">
        <v>41.76</v>
      </c>
      <c r="F227" s="1"/>
      <c r="G227" s="1"/>
      <c r="H227" s="1">
        <v>41.76</v>
      </c>
    </row>
    <row r="228" spans="2:8">
      <c r="B228" s="3" t="s">
        <v>242</v>
      </c>
      <c r="C228" s="3"/>
      <c r="D228" s="1"/>
      <c r="E228" s="1">
        <v>41.76</v>
      </c>
      <c r="F228" s="1"/>
      <c r="G228" s="1"/>
      <c r="H228" s="1">
        <v>41.76</v>
      </c>
    </row>
    <row r="229" spans="2:8">
      <c r="B229" s="1" t="s">
        <v>54</v>
      </c>
      <c r="C229" s="1"/>
      <c r="D229" s="1"/>
      <c r="E229" s="1">
        <v>2677.33</v>
      </c>
      <c r="F229" s="1">
        <v>106.2</v>
      </c>
      <c r="G229" s="1"/>
      <c r="H229" s="1">
        <v>2783.5299999999997</v>
      </c>
    </row>
    <row r="230" spans="2:8">
      <c r="B230" s="3" t="s">
        <v>55</v>
      </c>
      <c r="C230" s="3" t="s">
        <v>243</v>
      </c>
      <c r="D230" s="1"/>
      <c r="E230" s="1">
        <v>705.28</v>
      </c>
      <c r="F230" s="1"/>
      <c r="G230" s="1"/>
      <c r="H230" s="1">
        <v>705.28</v>
      </c>
    </row>
    <row r="231" spans="2:8">
      <c r="B231" s="3" t="s">
        <v>244</v>
      </c>
      <c r="C231" s="3" t="s">
        <v>245</v>
      </c>
      <c r="D231" s="1"/>
      <c r="E231" s="1">
        <v>675.86</v>
      </c>
      <c r="F231" s="1"/>
      <c r="G231" s="1"/>
      <c r="H231" s="1">
        <v>675.86</v>
      </c>
    </row>
    <row r="232" spans="2:8">
      <c r="B232" s="3" t="s">
        <v>246</v>
      </c>
      <c r="C232" s="3" t="s">
        <v>245</v>
      </c>
      <c r="D232" s="1"/>
      <c r="E232" s="1">
        <v>941.37</v>
      </c>
      <c r="F232" s="1"/>
      <c r="G232" s="1"/>
      <c r="H232" s="1">
        <v>941.37</v>
      </c>
    </row>
    <row r="233" spans="2:8">
      <c r="B233" s="3" t="s">
        <v>247</v>
      </c>
      <c r="C233" s="3" t="s">
        <v>245</v>
      </c>
      <c r="D233" s="1"/>
      <c r="E233" s="1"/>
      <c r="F233" s="1">
        <v>106.2</v>
      </c>
      <c r="G233" s="1"/>
      <c r="H233" s="1">
        <v>106.2</v>
      </c>
    </row>
    <row r="234" spans="2:8" ht="30">
      <c r="B234" s="3" t="s">
        <v>191</v>
      </c>
      <c r="C234" s="5" t="s">
        <v>248</v>
      </c>
      <c r="D234" s="1"/>
      <c r="E234" s="1">
        <v>354.82</v>
      </c>
      <c r="F234" s="1"/>
      <c r="G234" s="1"/>
      <c r="H234" s="1">
        <v>354.82</v>
      </c>
    </row>
    <row r="235" spans="2:8">
      <c r="B235" s="1" t="s">
        <v>249</v>
      </c>
      <c r="C235" s="1"/>
      <c r="D235" s="1"/>
      <c r="E235" s="1">
        <v>68.739999999999995</v>
      </c>
      <c r="F235" s="1">
        <v>205.7</v>
      </c>
      <c r="G235" s="1"/>
      <c r="H235" s="1">
        <v>274.44</v>
      </c>
    </row>
    <row r="236" spans="2:8">
      <c r="B236" s="3" t="s">
        <v>250</v>
      </c>
      <c r="C236" s="3"/>
      <c r="D236" s="1"/>
      <c r="E236" s="1">
        <v>68.739999999999995</v>
      </c>
      <c r="F236" s="1"/>
      <c r="G236" s="1"/>
      <c r="H236" s="1">
        <v>68.739999999999995</v>
      </c>
    </row>
    <row r="237" spans="2:8">
      <c r="B237" s="3" t="s">
        <v>251</v>
      </c>
      <c r="C237" s="3"/>
      <c r="D237" s="1"/>
      <c r="E237" s="1"/>
      <c r="F237" s="1">
        <v>205.7</v>
      </c>
      <c r="G237" s="1"/>
      <c r="H237" s="1">
        <v>205.7</v>
      </c>
    </row>
    <row r="238" spans="2:8">
      <c r="B238" s="1" t="s">
        <v>56</v>
      </c>
      <c r="C238" s="1"/>
      <c r="D238" s="1"/>
      <c r="E238" s="1"/>
      <c r="F238" s="1">
        <v>730.03</v>
      </c>
      <c r="G238" s="1">
        <v>304.8</v>
      </c>
      <c r="H238" s="1">
        <v>1034.83</v>
      </c>
    </row>
    <row r="239" spans="2:8">
      <c r="B239" s="3" t="s">
        <v>57</v>
      </c>
      <c r="C239" s="3"/>
      <c r="D239" s="1"/>
      <c r="E239" s="1"/>
      <c r="F239" s="1">
        <v>730.03</v>
      </c>
      <c r="G239" s="1"/>
      <c r="H239" s="1">
        <v>730.03</v>
      </c>
    </row>
    <row r="240" spans="2:8">
      <c r="B240" s="3" t="s">
        <v>58</v>
      </c>
      <c r="C240" s="3"/>
      <c r="D240" s="1"/>
      <c r="E240" s="1"/>
      <c r="F240" s="1"/>
      <c r="G240" s="1">
        <v>304.8</v>
      </c>
      <c r="H240" s="1">
        <v>304.8</v>
      </c>
    </row>
    <row r="241" spans="2:11">
      <c r="B241" s="1" t="s">
        <v>252</v>
      </c>
      <c r="C241" s="1"/>
      <c r="D241" s="1">
        <v>115.72</v>
      </c>
      <c r="E241" s="1"/>
      <c r="F241" s="1"/>
      <c r="G241" s="1"/>
      <c r="H241" s="1">
        <v>115.72</v>
      </c>
    </row>
    <row r="242" spans="2:11">
      <c r="B242" s="3" t="s">
        <v>253</v>
      </c>
      <c r="C242" s="1"/>
      <c r="D242" s="1">
        <v>115.72</v>
      </c>
      <c r="E242" s="1"/>
      <c r="F242" s="1"/>
      <c r="G242" s="1"/>
      <c r="H242" s="1">
        <v>115.72</v>
      </c>
    </row>
    <row r="243" spans="2:11">
      <c r="B243" s="1" t="s">
        <v>59</v>
      </c>
      <c r="C243" s="1"/>
      <c r="D243" s="1"/>
      <c r="E243" s="1"/>
      <c r="F243" s="1">
        <v>860.1</v>
      </c>
      <c r="G243" s="1">
        <v>-233.64</v>
      </c>
      <c r="H243" s="1">
        <v>626.46</v>
      </c>
    </row>
    <row r="244" spans="2:11">
      <c r="B244" s="3" t="s">
        <v>60</v>
      </c>
      <c r="C244" s="3"/>
      <c r="D244" s="1"/>
      <c r="E244" s="1"/>
      <c r="F244" s="1">
        <v>423.43000000000006</v>
      </c>
      <c r="G244" s="1"/>
      <c r="H244" s="1">
        <v>423.43000000000006</v>
      </c>
    </row>
    <row r="245" spans="2:11">
      <c r="B245" s="3" t="s">
        <v>254</v>
      </c>
      <c r="C245" s="3"/>
      <c r="D245" s="1"/>
      <c r="E245" s="1"/>
      <c r="F245" s="1">
        <v>436.66999999999996</v>
      </c>
      <c r="G245" s="1">
        <v>-250.1</v>
      </c>
      <c r="H245" s="1">
        <v>186.56999999999996</v>
      </c>
    </row>
    <row r="246" spans="2:11">
      <c r="B246" s="3" t="s">
        <v>255</v>
      </c>
      <c r="C246" s="3"/>
      <c r="D246" s="1"/>
      <c r="E246" s="1"/>
      <c r="F246" s="1"/>
      <c r="G246" s="1">
        <v>16.46</v>
      </c>
      <c r="H246" s="1">
        <v>16.46</v>
      </c>
    </row>
    <row r="247" spans="2:11">
      <c r="B247" s="1" t="s">
        <v>24</v>
      </c>
      <c r="C247" s="1"/>
      <c r="D247" s="1">
        <v>941.46999999999991</v>
      </c>
      <c r="E247" s="1">
        <v>3062.1300000000006</v>
      </c>
      <c r="F247" s="1">
        <v>1342.47</v>
      </c>
      <c r="G247" s="1">
        <v>34.43</v>
      </c>
      <c r="H247" s="1">
        <v>5380.5000000000009</v>
      </c>
    </row>
    <row r="248" spans="2:11">
      <c r="B248" s="3" t="s">
        <v>124</v>
      </c>
      <c r="C248" s="3" t="s">
        <v>256</v>
      </c>
      <c r="D248" s="1"/>
      <c r="E248" s="1">
        <v>1203.42</v>
      </c>
      <c r="F248" s="1"/>
      <c r="G248" s="1"/>
      <c r="H248" s="1">
        <v>1203.42</v>
      </c>
    </row>
    <row r="249" spans="2:11">
      <c r="B249" s="3" t="s">
        <v>257</v>
      </c>
      <c r="C249" s="3" t="s">
        <v>258</v>
      </c>
      <c r="D249" s="1">
        <v>549.94999999999993</v>
      </c>
      <c r="E249" s="1">
        <v>-348.11999999999995</v>
      </c>
      <c r="F249" s="1"/>
      <c r="G249" s="1"/>
      <c r="H249" s="1">
        <v>201.82999999999998</v>
      </c>
      <c r="I249" t="s">
        <v>17</v>
      </c>
      <c r="J249" s="13">
        <f t="shared" ref="J249" si="11">SUM(D249:F249)/3</f>
        <v>67.276666666666657</v>
      </c>
      <c r="K249" s="13">
        <f t="shared" ref="K249" si="12">J249*K$3</f>
        <v>71.373815666666658</v>
      </c>
    </row>
    <row r="250" spans="2:11">
      <c r="B250" s="3" t="s">
        <v>62</v>
      </c>
      <c r="C250" s="3" t="s">
        <v>259</v>
      </c>
      <c r="D250" s="1"/>
      <c r="E250" s="1">
        <v>379</v>
      </c>
      <c r="F250" s="1"/>
      <c r="G250" s="1"/>
      <c r="H250" s="1">
        <v>379</v>
      </c>
    </row>
    <row r="251" spans="2:11">
      <c r="B251" s="3" t="s">
        <v>63</v>
      </c>
      <c r="C251" s="3"/>
      <c r="D251" s="1"/>
      <c r="E251" s="1">
        <v>0</v>
      </c>
      <c r="F251" s="1"/>
      <c r="G251" s="1"/>
      <c r="H251" s="1">
        <v>0</v>
      </c>
    </row>
    <row r="252" spans="2:11">
      <c r="B252" s="3" t="s">
        <v>260</v>
      </c>
      <c r="C252" s="3"/>
      <c r="D252" s="1"/>
      <c r="E252" s="1">
        <v>-3.5700000000000074</v>
      </c>
      <c r="F252" s="1"/>
      <c r="G252" s="1"/>
      <c r="H252" s="1">
        <v>-3.5700000000000074</v>
      </c>
    </row>
    <row r="253" spans="2:11">
      <c r="B253" s="3" t="s">
        <v>261</v>
      </c>
      <c r="C253" s="3"/>
      <c r="D253" s="1"/>
      <c r="E253" s="1">
        <v>-3.5700000000000216</v>
      </c>
      <c r="F253" s="1"/>
      <c r="G253" s="1"/>
      <c r="H253" s="1">
        <v>-3.5700000000000216</v>
      </c>
    </row>
    <row r="254" spans="2:11">
      <c r="B254" s="3" t="s">
        <v>64</v>
      </c>
      <c r="C254" s="3" t="s">
        <v>262</v>
      </c>
      <c r="D254" s="1"/>
      <c r="E254" s="1">
        <v>776</v>
      </c>
      <c r="F254" s="1"/>
      <c r="G254" s="1"/>
      <c r="H254" s="1">
        <v>776</v>
      </c>
    </row>
    <row r="255" spans="2:11">
      <c r="B255" s="3" t="s">
        <v>66</v>
      </c>
      <c r="C255" s="3" t="s">
        <v>263</v>
      </c>
      <c r="D255" s="1"/>
      <c r="E255" s="1">
        <v>150.87</v>
      </c>
      <c r="F255" s="1"/>
      <c r="G255" s="1"/>
      <c r="H255" s="1">
        <v>150.87</v>
      </c>
    </row>
    <row r="256" spans="2:11">
      <c r="B256" s="3" t="s">
        <v>67</v>
      </c>
      <c r="C256" s="3" t="s">
        <v>264</v>
      </c>
      <c r="D256" s="1"/>
      <c r="E256" s="1">
        <v>73.900000000000006</v>
      </c>
      <c r="F256" s="1"/>
      <c r="G256" s="1"/>
      <c r="H256" s="1">
        <v>73.900000000000006</v>
      </c>
    </row>
    <row r="257" spans="2:11">
      <c r="B257" s="3" t="s">
        <v>69</v>
      </c>
      <c r="C257" s="3" t="s">
        <v>265</v>
      </c>
      <c r="D257" s="1"/>
      <c r="E257" s="1">
        <v>49.9</v>
      </c>
      <c r="F257" s="1"/>
      <c r="G257" s="1"/>
      <c r="H257" s="1">
        <v>49.9</v>
      </c>
    </row>
    <row r="258" spans="2:11">
      <c r="B258" s="3" t="s">
        <v>70</v>
      </c>
      <c r="C258" s="3" t="s">
        <v>266</v>
      </c>
      <c r="D258" s="1"/>
      <c r="E258" s="1"/>
      <c r="F258" s="1">
        <v>389</v>
      </c>
      <c r="G258" s="1"/>
      <c r="H258" s="1">
        <v>389</v>
      </c>
    </row>
    <row r="259" spans="2:11">
      <c r="B259" s="3" t="s">
        <v>267</v>
      </c>
      <c r="C259" s="3" t="s">
        <v>268</v>
      </c>
      <c r="D259" s="1"/>
      <c r="E259" s="1">
        <v>0</v>
      </c>
      <c r="F259" s="1"/>
      <c r="G259" s="1"/>
      <c r="H259" s="1">
        <v>0</v>
      </c>
    </row>
    <row r="260" spans="2:11">
      <c r="B260" s="3" t="s">
        <v>269</v>
      </c>
      <c r="C260" s="3" t="s">
        <v>268</v>
      </c>
      <c r="D260" s="1"/>
      <c r="E260" s="1">
        <v>99.92</v>
      </c>
      <c r="F260" s="1"/>
      <c r="G260" s="1"/>
      <c r="H260" s="1">
        <v>99.92</v>
      </c>
      <c r="I260" t="s">
        <v>17</v>
      </c>
      <c r="J260" s="13">
        <f t="shared" ref="J260" si="13">SUM(D260:F260)/3</f>
        <v>33.306666666666665</v>
      </c>
      <c r="K260" s="13">
        <f t="shared" ref="K260" si="14">J260*K$3</f>
        <v>35.335042666666666</v>
      </c>
    </row>
    <row r="261" spans="2:11">
      <c r="B261" s="3" t="s">
        <v>222</v>
      </c>
      <c r="C261" s="3" t="s">
        <v>270</v>
      </c>
      <c r="D261" s="1">
        <v>391.52</v>
      </c>
      <c r="E261" s="1"/>
      <c r="F261" s="1"/>
      <c r="G261" s="1"/>
      <c r="H261" s="1">
        <v>391.52</v>
      </c>
    </row>
    <row r="262" spans="2:11">
      <c r="B262" s="3" t="s">
        <v>271</v>
      </c>
      <c r="C262" s="3" t="s">
        <v>272</v>
      </c>
      <c r="D262" s="1"/>
      <c r="E262" s="1">
        <v>100</v>
      </c>
      <c r="F262" s="1"/>
      <c r="G262" s="1"/>
      <c r="H262" s="1">
        <v>100</v>
      </c>
    </row>
    <row r="263" spans="2:11">
      <c r="B263" s="3" t="s">
        <v>71</v>
      </c>
      <c r="C263" s="3" t="s">
        <v>273</v>
      </c>
      <c r="D263" s="1"/>
      <c r="E263" s="1">
        <v>187.08999999999997</v>
      </c>
      <c r="F263" s="1"/>
      <c r="G263" s="1"/>
      <c r="H263" s="1">
        <v>187.08999999999997</v>
      </c>
    </row>
    <row r="264" spans="2:11">
      <c r="B264" s="3" t="s">
        <v>274</v>
      </c>
      <c r="C264" s="3" t="s">
        <v>272</v>
      </c>
      <c r="D264" s="1"/>
      <c r="E264" s="1">
        <v>282.64</v>
      </c>
      <c r="F264" s="1"/>
      <c r="G264" s="1"/>
      <c r="H264" s="1">
        <v>282.64</v>
      </c>
    </row>
    <row r="265" spans="2:11">
      <c r="B265" s="3" t="s">
        <v>275</v>
      </c>
      <c r="C265" s="3" t="s">
        <v>276</v>
      </c>
      <c r="D265" s="1"/>
      <c r="E265" s="1">
        <v>114.65</v>
      </c>
      <c r="F265" s="1"/>
      <c r="G265" s="1"/>
      <c r="H265" s="1">
        <v>114.65</v>
      </c>
    </row>
    <row r="266" spans="2:11">
      <c r="B266" s="3" t="s">
        <v>72</v>
      </c>
      <c r="C266" s="3" t="s">
        <v>272</v>
      </c>
      <c r="D266" s="1"/>
      <c r="E266" s="1"/>
      <c r="F266" s="1"/>
      <c r="G266" s="1">
        <v>34.43</v>
      </c>
      <c r="H266" s="1">
        <v>34.43</v>
      </c>
    </row>
    <row r="267" spans="2:11">
      <c r="B267" s="3" t="s">
        <v>277</v>
      </c>
      <c r="C267" s="3" t="s">
        <v>256</v>
      </c>
      <c r="D267" s="1"/>
      <c r="E267" s="1"/>
      <c r="F267" s="1">
        <v>953.47</v>
      </c>
      <c r="G267" s="1"/>
      <c r="H267" s="1">
        <v>953.47</v>
      </c>
    </row>
    <row r="268" spans="2:11">
      <c r="B268" s="1" t="s">
        <v>278</v>
      </c>
      <c r="C268" s="1"/>
      <c r="D268" s="1"/>
      <c r="E268" s="1">
        <v>47.8</v>
      </c>
      <c r="F268" s="1"/>
      <c r="G268" s="1"/>
      <c r="H268" s="1">
        <v>47.8</v>
      </c>
    </row>
    <row r="269" spans="2:11">
      <c r="B269" s="3" t="s">
        <v>279</v>
      </c>
      <c r="C269" s="3"/>
      <c r="D269" s="1"/>
      <c r="E269" s="1">
        <v>47.8</v>
      </c>
      <c r="F269" s="1"/>
      <c r="G269" s="1"/>
      <c r="H269" s="1">
        <v>47.8</v>
      </c>
    </row>
    <row r="270" spans="2:11">
      <c r="B270" s="1" t="s">
        <v>280</v>
      </c>
      <c r="C270" s="1"/>
      <c r="D270" s="1"/>
      <c r="E270" s="1">
        <v>1230.3</v>
      </c>
      <c r="F270" s="1"/>
      <c r="G270" s="1"/>
      <c r="H270" s="1">
        <v>1230.3</v>
      </c>
    </row>
    <row r="271" spans="2:11">
      <c r="B271" s="1" t="s">
        <v>24</v>
      </c>
      <c r="C271" s="1"/>
      <c r="D271" s="1"/>
      <c r="E271" s="1">
        <v>1230.3</v>
      </c>
      <c r="F271" s="1"/>
      <c r="G271" s="1"/>
      <c r="H271" s="1">
        <v>1230.3</v>
      </c>
      <c r="I271" t="s">
        <v>17</v>
      </c>
      <c r="J271" s="13">
        <f t="shared" ref="J271" si="15">SUM(D271:F271)/3</f>
        <v>410.09999999999997</v>
      </c>
      <c r="K271" s="13">
        <f t="shared" ref="K271" si="16">J271*K$3</f>
        <v>435.07508999999993</v>
      </c>
    </row>
    <row r="272" spans="2:11">
      <c r="B272" s="3" t="s">
        <v>281</v>
      </c>
      <c r="C272" s="3" t="s">
        <v>282</v>
      </c>
      <c r="D272" s="1"/>
      <c r="E272" s="1">
        <v>839.3</v>
      </c>
      <c r="F272" s="1"/>
      <c r="G272" s="1"/>
      <c r="H272" s="1">
        <v>839.3</v>
      </c>
    </row>
    <row r="273" spans="2:11">
      <c r="B273" s="3" t="s">
        <v>283</v>
      </c>
      <c r="C273" s="3" t="s">
        <v>284</v>
      </c>
      <c r="D273" s="1"/>
      <c r="E273" s="1">
        <v>391</v>
      </c>
      <c r="F273" s="1"/>
      <c r="G273" s="1"/>
      <c r="H273" s="1">
        <v>391</v>
      </c>
    </row>
    <row r="274" spans="2:11">
      <c r="B274" s="8" t="s">
        <v>285</v>
      </c>
      <c r="C274" s="8"/>
      <c r="D274" s="1">
        <v>57204.41</v>
      </c>
      <c r="E274" s="1">
        <v>27316.340000000007</v>
      </c>
      <c r="F274" s="1">
        <v>7026.43</v>
      </c>
      <c r="G274" s="1">
        <v>3302.71</v>
      </c>
      <c r="H274" s="1">
        <v>94849.88999999997</v>
      </c>
      <c r="I274" t="s">
        <v>286</v>
      </c>
      <c r="K274" s="13"/>
    </row>
    <row r="275" spans="2:11">
      <c r="B275" s="1" t="s">
        <v>221</v>
      </c>
      <c r="C275" s="1"/>
      <c r="D275" s="1">
        <v>-10.82</v>
      </c>
      <c r="E275" s="1"/>
      <c r="F275" s="1"/>
      <c r="G275" s="1"/>
      <c r="H275" s="1">
        <v>-10.82</v>
      </c>
    </row>
    <row r="276" spans="2:11">
      <c r="B276" s="1" t="s">
        <v>222</v>
      </c>
      <c r="C276" s="1"/>
      <c r="D276" s="1">
        <v>-10.82</v>
      </c>
      <c r="E276" s="1"/>
      <c r="F276" s="1"/>
      <c r="G276" s="1"/>
      <c r="H276" s="1">
        <v>-10.82</v>
      </c>
    </row>
    <row r="277" spans="2:11">
      <c r="B277" s="1" t="s">
        <v>224</v>
      </c>
      <c r="C277" s="1"/>
      <c r="D277" s="1"/>
      <c r="E277" s="1">
        <v>-0.65999999999999992</v>
      </c>
      <c r="F277" s="1"/>
      <c r="G277" s="1"/>
      <c r="H277" s="1">
        <v>-0.65999999999999992</v>
      </c>
    </row>
    <row r="278" spans="2:11">
      <c r="B278" s="1" t="s">
        <v>225</v>
      </c>
      <c r="C278" s="1"/>
      <c r="D278" s="1"/>
      <c r="E278" s="1">
        <v>-0.65999999999999992</v>
      </c>
      <c r="F278" s="1"/>
      <c r="G278" s="1"/>
      <c r="H278" s="1">
        <v>-0.65999999999999992</v>
      </c>
    </row>
    <row r="279" spans="2:11">
      <c r="B279" s="1" t="s">
        <v>197</v>
      </c>
      <c r="C279" s="1"/>
      <c r="D279" s="1"/>
      <c r="E279" s="1">
        <v>159</v>
      </c>
      <c r="F279" s="1">
        <v>159</v>
      </c>
      <c r="G279" s="1"/>
      <c r="H279" s="1">
        <v>318</v>
      </c>
    </row>
    <row r="280" spans="2:11">
      <c r="B280" s="1" t="s">
        <v>199</v>
      </c>
      <c r="C280" s="1"/>
      <c r="D280" s="1"/>
      <c r="E280" s="1">
        <v>159</v>
      </c>
      <c r="F280" s="1"/>
      <c r="G280" s="1"/>
      <c r="H280" s="1">
        <v>159</v>
      </c>
    </row>
    <row r="281" spans="2:11">
      <c r="B281" s="1" t="s">
        <v>200</v>
      </c>
      <c r="C281" s="1"/>
      <c r="D281" s="1"/>
      <c r="E281" s="1"/>
      <c r="F281" s="1">
        <v>159</v>
      </c>
      <c r="G281" s="1"/>
      <c r="H281" s="1">
        <v>159</v>
      </c>
    </row>
    <row r="282" spans="2:11">
      <c r="B282" s="1" t="s">
        <v>31</v>
      </c>
      <c r="C282" s="1"/>
      <c r="D282" s="1"/>
      <c r="E282" s="1">
        <v>1192.44</v>
      </c>
      <c r="F282" s="1">
        <v>326.37</v>
      </c>
      <c r="G282" s="1">
        <v>99.23</v>
      </c>
      <c r="H282" s="1">
        <v>1618.0400000000004</v>
      </c>
    </row>
    <row r="283" spans="2:11">
      <c r="B283" s="1" t="s">
        <v>228</v>
      </c>
      <c r="C283" s="1"/>
      <c r="D283" s="1"/>
      <c r="E283" s="1"/>
      <c r="F283" s="1">
        <v>146.27000000000001</v>
      </c>
      <c r="G283" s="1"/>
      <c r="H283" s="1">
        <v>146.27000000000001</v>
      </c>
    </row>
    <row r="284" spans="2:11">
      <c r="B284" s="1" t="s">
        <v>179</v>
      </c>
      <c r="C284" s="1"/>
      <c r="D284" s="1"/>
      <c r="E284" s="1">
        <v>248.47000000000003</v>
      </c>
      <c r="F284" s="1"/>
      <c r="G284" s="1"/>
      <c r="H284" s="1">
        <v>248.47000000000003</v>
      </c>
    </row>
    <row r="285" spans="2:11">
      <c r="B285" s="1" t="s">
        <v>229</v>
      </c>
      <c r="C285" s="1"/>
      <c r="D285" s="1"/>
      <c r="E285" s="1">
        <v>193.07</v>
      </c>
      <c r="F285" s="1"/>
      <c r="G285" s="1"/>
      <c r="H285" s="1">
        <v>193.07</v>
      </c>
    </row>
    <row r="286" spans="2:11">
      <c r="B286" s="1" t="s">
        <v>230</v>
      </c>
      <c r="C286" s="1"/>
      <c r="D286" s="1"/>
      <c r="E286" s="1">
        <v>17.489999999999998</v>
      </c>
      <c r="F286" s="1"/>
      <c r="G286" s="1"/>
      <c r="H286" s="1">
        <v>17.489999999999998</v>
      </c>
    </row>
    <row r="287" spans="2:11">
      <c r="B287" s="1" t="s">
        <v>215</v>
      </c>
      <c r="C287" s="1"/>
      <c r="D287" s="1"/>
      <c r="E287" s="1">
        <v>119.33</v>
      </c>
      <c r="F287" s="1"/>
      <c r="G287" s="1"/>
      <c r="H287" s="1">
        <v>119.33</v>
      </c>
    </row>
    <row r="288" spans="2:11">
      <c r="B288" s="1" t="s">
        <v>231</v>
      </c>
      <c r="C288" s="1"/>
      <c r="D288" s="1"/>
      <c r="E288" s="1">
        <v>61.48</v>
      </c>
      <c r="F288" s="1"/>
      <c r="G288" s="1"/>
      <c r="H288" s="1">
        <v>61.48</v>
      </c>
    </row>
    <row r="289" spans="2:8">
      <c r="B289" s="1" t="s">
        <v>217</v>
      </c>
      <c r="C289" s="1"/>
      <c r="D289" s="1"/>
      <c r="E289" s="1">
        <v>5.29</v>
      </c>
      <c r="F289" s="1"/>
      <c r="G289" s="1"/>
      <c r="H289" s="1">
        <v>5.29</v>
      </c>
    </row>
    <row r="290" spans="2:8">
      <c r="B290" s="1" t="s">
        <v>232</v>
      </c>
      <c r="C290" s="1"/>
      <c r="D290" s="1"/>
      <c r="E290" s="1">
        <v>130.31</v>
      </c>
      <c r="F290" s="1"/>
      <c r="G290" s="1"/>
      <c r="H290" s="1">
        <v>130.31</v>
      </c>
    </row>
    <row r="291" spans="2:8">
      <c r="B291" s="1" t="s">
        <v>225</v>
      </c>
      <c r="C291" s="1"/>
      <c r="D291" s="1"/>
      <c r="E291" s="1">
        <v>121</v>
      </c>
      <c r="F291" s="1"/>
      <c r="G291" s="1"/>
      <c r="H291" s="1">
        <v>121</v>
      </c>
    </row>
    <row r="292" spans="2:8">
      <c r="B292" s="1" t="s">
        <v>233</v>
      </c>
      <c r="C292" s="1"/>
      <c r="D292" s="1"/>
      <c r="E292" s="1">
        <v>94.27</v>
      </c>
      <c r="F292" s="1"/>
      <c r="G292" s="1"/>
      <c r="H292" s="1">
        <v>94.27</v>
      </c>
    </row>
    <row r="293" spans="2:8">
      <c r="B293" s="1" t="s">
        <v>32</v>
      </c>
      <c r="C293" s="1"/>
      <c r="D293" s="1"/>
      <c r="E293" s="1">
        <v>97.1</v>
      </c>
      <c r="F293" s="1"/>
      <c r="G293" s="1"/>
      <c r="H293" s="1">
        <v>97.1</v>
      </c>
    </row>
    <row r="294" spans="2:8">
      <c r="B294" s="1" t="s">
        <v>33</v>
      </c>
      <c r="C294" s="1"/>
      <c r="D294" s="1"/>
      <c r="E294" s="1"/>
      <c r="F294" s="1">
        <v>46.63</v>
      </c>
      <c r="G294" s="1"/>
      <c r="H294" s="1">
        <v>46.63</v>
      </c>
    </row>
    <row r="295" spans="2:8">
      <c r="B295" s="1" t="s">
        <v>234</v>
      </c>
      <c r="C295" s="1"/>
      <c r="D295" s="1"/>
      <c r="E295" s="1"/>
      <c r="F295" s="1">
        <v>90.09</v>
      </c>
      <c r="G295" s="1"/>
      <c r="H295" s="1">
        <v>90.09</v>
      </c>
    </row>
    <row r="296" spans="2:8">
      <c r="B296" s="1" t="s">
        <v>34</v>
      </c>
      <c r="C296" s="1"/>
      <c r="D296" s="1"/>
      <c r="E296" s="1"/>
      <c r="F296" s="1">
        <v>43.38</v>
      </c>
      <c r="G296" s="1"/>
      <c r="H296" s="1">
        <v>43.38</v>
      </c>
    </row>
    <row r="297" spans="2:8">
      <c r="B297" s="1" t="s">
        <v>235</v>
      </c>
      <c r="C297" s="1"/>
      <c r="D297" s="1"/>
      <c r="E297" s="1"/>
      <c r="F297" s="1"/>
      <c r="G297" s="1">
        <v>24.14</v>
      </c>
      <c r="H297" s="1">
        <v>24.14</v>
      </c>
    </row>
    <row r="298" spans="2:8">
      <c r="B298" s="1" t="s">
        <v>236</v>
      </c>
      <c r="C298" s="1"/>
      <c r="D298" s="1"/>
      <c r="E298" s="1"/>
      <c r="F298" s="1"/>
      <c r="G298" s="1">
        <v>26.67</v>
      </c>
      <c r="H298" s="1">
        <v>26.67</v>
      </c>
    </row>
    <row r="299" spans="2:8">
      <c r="B299" s="1" t="s">
        <v>237</v>
      </c>
      <c r="C299" s="1"/>
      <c r="D299" s="1"/>
      <c r="E299" s="1"/>
      <c r="F299" s="1"/>
      <c r="G299" s="1">
        <v>16.64</v>
      </c>
      <c r="H299" s="1">
        <v>16.64</v>
      </c>
    </row>
    <row r="300" spans="2:8">
      <c r="B300" s="1" t="s">
        <v>238</v>
      </c>
      <c r="C300" s="1"/>
      <c r="D300" s="1"/>
      <c r="E300" s="1"/>
      <c r="F300" s="1"/>
      <c r="G300" s="1">
        <v>31.78</v>
      </c>
      <c r="H300" s="1">
        <v>31.78</v>
      </c>
    </row>
    <row r="301" spans="2:8">
      <c r="B301" s="1" t="s">
        <v>239</v>
      </c>
      <c r="C301" s="1"/>
      <c r="D301" s="1"/>
      <c r="E301" s="1">
        <v>104.63000000000001</v>
      </c>
      <c r="F301" s="1"/>
      <c r="G301" s="1"/>
      <c r="H301" s="1">
        <v>104.63000000000001</v>
      </c>
    </row>
    <row r="302" spans="2:8">
      <c r="B302" s="1" t="s">
        <v>287</v>
      </c>
      <c r="C302" s="1"/>
      <c r="D302" s="1">
        <v>315.35000000000002</v>
      </c>
      <c r="E302" s="1"/>
      <c r="F302" s="1"/>
      <c r="G302" s="1"/>
      <c r="H302" s="1">
        <v>315.35000000000002</v>
      </c>
    </row>
    <row r="303" spans="2:8">
      <c r="B303" s="1" t="s">
        <v>106</v>
      </c>
      <c r="C303" s="1"/>
      <c r="D303" s="1">
        <v>315.35000000000002</v>
      </c>
      <c r="E303" s="1"/>
      <c r="F303" s="1"/>
      <c r="G303" s="1"/>
      <c r="H303" s="1">
        <v>315.35000000000002</v>
      </c>
    </row>
    <row r="304" spans="2:8">
      <c r="B304" s="1" t="s">
        <v>18</v>
      </c>
      <c r="C304" s="1"/>
      <c r="D304" s="1">
        <v>464.29999999999995</v>
      </c>
      <c r="E304" s="1"/>
      <c r="F304" s="1"/>
      <c r="G304" s="1"/>
      <c r="H304" s="1">
        <v>464.29999999999995</v>
      </c>
    </row>
    <row r="305" spans="2:8">
      <c r="B305" s="1" t="s">
        <v>19</v>
      </c>
      <c r="C305" s="1"/>
      <c r="D305" s="1">
        <v>464.29999999999995</v>
      </c>
      <c r="E305" s="1"/>
      <c r="F305" s="1"/>
      <c r="G305" s="1"/>
      <c r="H305" s="1">
        <v>464.29999999999995</v>
      </c>
    </row>
    <row r="306" spans="2:8">
      <c r="B306" s="1" t="s">
        <v>35</v>
      </c>
      <c r="C306" s="1"/>
      <c r="D306" s="1">
        <v>845.90000000000009</v>
      </c>
      <c r="E306" s="1"/>
      <c r="F306" s="1"/>
      <c r="G306" s="1"/>
      <c r="H306" s="1">
        <v>845.90000000000009</v>
      </c>
    </row>
    <row r="307" spans="2:8">
      <c r="B307" s="1" t="s">
        <v>36</v>
      </c>
      <c r="C307" s="1"/>
      <c r="D307" s="1">
        <v>845.90000000000009</v>
      </c>
      <c r="E307" s="1"/>
      <c r="F307" s="1"/>
      <c r="G307" s="1"/>
      <c r="H307" s="1">
        <v>845.90000000000009</v>
      </c>
    </row>
    <row r="308" spans="2:8">
      <c r="B308" s="1" t="s">
        <v>108</v>
      </c>
      <c r="C308" s="1"/>
      <c r="D308" s="1"/>
      <c r="E308" s="1">
        <v>616.39</v>
      </c>
      <c r="F308" s="1"/>
      <c r="G308" s="1"/>
      <c r="H308" s="1">
        <v>616.39</v>
      </c>
    </row>
    <row r="309" spans="2:8">
      <c r="B309" s="1" t="s">
        <v>110</v>
      </c>
      <c r="C309" s="1"/>
      <c r="D309" s="1"/>
      <c r="E309" s="1">
        <v>616.39</v>
      </c>
      <c r="F309" s="1"/>
      <c r="G309" s="1"/>
      <c r="H309" s="1">
        <v>616.39</v>
      </c>
    </row>
    <row r="310" spans="2:8">
      <c r="B310" s="1" t="s">
        <v>37</v>
      </c>
      <c r="C310" s="1"/>
      <c r="D310" s="1"/>
      <c r="E310" s="1"/>
      <c r="F310" s="1">
        <v>254.4</v>
      </c>
      <c r="G310" s="1"/>
      <c r="H310" s="1">
        <v>254.4</v>
      </c>
    </row>
    <row r="311" spans="2:8">
      <c r="B311" s="1" t="s">
        <v>38</v>
      </c>
      <c r="C311" s="1"/>
      <c r="D311" s="1"/>
      <c r="E311" s="1"/>
      <c r="F311" s="1">
        <v>116.6</v>
      </c>
      <c r="G311" s="1"/>
      <c r="H311" s="1">
        <v>116.6</v>
      </c>
    </row>
    <row r="312" spans="2:8">
      <c r="B312" s="1" t="s">
        <v>39</v>
      </c>
      <c r="C312" s="1"/>
      <c r="D312" s="1"/>
      <c r="E312" s="1"/>
      <c r="F312" s="1">
        <v>137.80000000000001</v>
      </c>
      <c r="G312" s="1"/>
      <c r="H312" s="1">
        <v>137.80000000000001</v>
      </c>
    </row>
    <row r="313" spans="2:8">
      <c r="B313" s="1" t="s">
        <v>40</v>
      </c>
      <c r="C313" s="1"/>
      <c r="D313" s="1">
        <v>218.25</v>
      </c>
      <c r="E313" s="1">
        <v>535.71999999999991</v>
      </c>
      <c r="F313" s="1">
        <v>414.29</v>
      </c>
      <c r="G313" s="1"/>
      <c r="H313" s="1">
        <v>1168.26</v>
      </c>
    </row>
    <row r="314" spans="2:8">
      <c r="B314" s="1" t="s">
        <v>41</v>
      </c>
      <c r="C314" s="1"/>
      <c r="D314" s="1">
        <v>218.25</v>
      </c>
      <c r="E314" s="1"/>
      <c r="F314" s="1"/>
      <c r="G314" s="1"/>
      <c r="H314" s="1">
        <v>218.25</v>
      </c>
    </row>
    <row r="315" spans="2:8">
      <c r="B315" s="1" t="s">
        <v>42</v>
      </c>
      <c r="C315" s="1"/>
      <c r="D315" s="1"/>
      <c r="E315" s="1">
        <v>144.70999999999998</v>
      </c>
      <c r="F315" s="1"/>
      <c r="G315" s="1"/>
      <c r="H315" s="1">
        <v>144.70999999999998</v>
      </c>
    </row>
    <row r="316" spans="2:8">
      <c r="B316" s="1" t="s">
        <v>43</v>
      </c>
      <c r="C316" s="1"/>
      <c r="D316" s="1"/>
      <c r="E316" s="1">
        <v>30.8</v>
      </c>
      <c r="F316" s="1"/>
      <c r="G316" s="1"/>
      <c r="H316" s="1">
        <v>30.8</v>
      </c>
    </row>
    <row r="317" spans="2:8">
      <c r="B317" s="1" t="s">
        <v>44</v>
      </c>
      <c r="C317" s="1"/>
      <c r="D317" s="1"/>
      <c r="E317" s="1">
        <v>269.52</v>
      </c>
      <c r="F317" s="1"/>
      <c r="G317" s="1"/>
      <c r="H317" s="1">
        <v>269.52</v>
      </c>
    </row>
    <row r="318" spans="2:8">
      <c r="B318" s="1" t="s">
        <v>45</v>
      </c>
      <c r="C318" s="1"/>
      <c r="D318" s="1"/>
      <c r="E318" s="1">
        <v>19.079999999999998</v>
      </c>
      <c r="F318" s="1"/>
      <c r="G318" s="1"/>
      <c r="H318" s="1">
        <v>19.079999999999998</v>
      </c>
    </row>
    <row r="319" spans="2:8">
      <c r="B319" s="1" t="s">
        <v>46</v>
      </c>
      <c r="C319" s="1"/>
      <c r="D319" s="1"/>
      <c r="E319" s="1">
        <v>19.079999999999998</v>
      </c>
      <c r="F319" s="1"/>
      <c r="G319" s="1"/>
      <c r="H319" s="1">
        <v>19.079999999999998</v>
      </c>
    </row>
    <row r="320" spans="2:8">
      <c r="B320" s="1" t="s">
        <v>47</v>
      </c>
      <c r="C320" s="1"/>
      <c r="D320" s="1"/>
      <c r="E320" s="1"/>
      <c r="F320" s="1">
        <v>103.42999999999999</v>
      </c>
      <c r="G320" s="1"/>
      <c r="H320" s="1">
        <v>103.42999999999999</v>
      </c>
    </row>
    <row r="321" spans="2:8">
      <c r="B321" s="1" t="s">
        <v>48</v>
      </c>
      <c r="C321" s="1"/>
      <c r="D321" s="1"/>
      <c r="E321" s="1"/>
      <c r="F321" s="1">
        <v>310.86</v>
      </c>
      <c r="G321" s="1"/>
      <c r="H321" s="1">
        <v>310.86</v>
      </c>
    </row>
    <row r="322" spans="2:8">
      <c r="B322" s="1" t="s">
        <v>49</v>
      </c>
      <c r="C322" s="1"/>
      <c r="D322" s="1"/>
      <c r="E322" s="1">
        <v>52.53</v>
      </c>
      <c r="F322" s="1"/>
      <c r="G322" s="1"/>
      <c r="H322" s="1">
        <v>52.53</v>
      </c>
    </row>
    <row r="323" spans="2:8">
      <c r="B323" s="1" t="s">
        <v>21</v>
      </c>
      <c r="C323" s="1"/>
      <c r="D323" s="1">
        <v>1184.03</v>
      </c>
      <c r="E323" s="1">
        <v>96.77</v>
      </c>
      <c r="F323" s="1"/>
      <c r="G323" s="1"/>
      <c r="H323" s="1">
        <v>1280.8</v>
      </c>
    </row>
    <row r="324" spans="2:8">
      <c r="B324" s="1" t="s">
        <v>201</v>
      </c>
      <c r="C324" s="1"/>
      <c r="D324" s="1">
        <v>70.290000000000006</v>
      </c>
      <c r="E324" s="1"/>
      <c r="F324" s="1"/>
      <c r="G324" s="1"/>
      <c r="H324" s="1">
        <v>70.290000000000006</v>
      </c>
    </row>
    <row r="325" spans="2:8">
      <c r="B325" s="1" t="s">
        <v>202</v>
      </c>
      <c r="C325" s="1"/>
      <c r="D325" s="1">
        <v>76.58</v>
      </c>
      <c r="E325" s="1"/>
      <c r="F325" s="1"/>
      <c r="G325" s="1"/>
      <c r="H325" s="1">
        <v>76.58</v>
      </c>
    </row>
    <row r="326" spans="2:8">
      <c r="B326" s="1" t="s">
        <v>203</v>
      </c>
      <c r="C326" s="1"/>
      <c r="D326" s="1">
        <v>104.63</v>
      </c>
      <c r="E326" s="1"/>
      <c r="F326" s="1"/>
      <c r="G326" s="1"/>
      <c r="H326" s="1">
        <v>104.63</v>
      </c>
    </row>
    <row r="327" spans="2:8">
      <c r="B327" s="1" t="s">
        <v>204</v>
      </c>
      <c r="C327" s="1"/>
      <c r="D327" s="1"/>
      <c r="E327" s="1">
        <v>96.77</v>
      </c>
      <c r="F327" s="1"/>
      <c r="G327" s="1"/>
      <c r="H327" s="1">
        <v>96.77</v>
      </c>
    </row>
    <row r="328" spans="2:8">
      <c r="B328" s="1" t="s">
        <v>22</v>
      </c>
      <c r="C328" s="1"/>
      <c r="D328" s="1">
        <v>808.75</v>
      </c>
      <c r="E328" s="1"/>
      <c r="F328" s="1"/>
      <c r="G328" s="1"/>
      <c r="H328" s="1">
        <v>808.75</v>
      </c>
    </row>
    <row r="329" spans="2:8">
      <c r="B329" s="1" t="s">
        <v>183</v>
      </c>
      <c r="C329" s="1"/>
      <c r="D329" s="1">
        <v>123.78</v>
      </c>
      <c r="E329" s="1"/>
      <c r="F329" s="1"/>
      <c r="G329" s="1"/>
      <c r="H329" s="1">
        <v>123.78</v>
      </c>
    </row>
    <row r="330" spans="2:8">
      <c r="B330" s="1" t="s">
        <v>205</v>
      </c>
      <c r="C330" s="1"/>
      <c r="D330" s="1">
        <v>0</v>
      </c>
      <c r="E330" s="1">
        <v>-4.01</v>
      </c>
      <c r="F330" s="1"/>
      <c r="G330" s="1"/>
      <c r="H330" s="1">
        <v>-4.01</v>
      </c>
    </row>
    <row r="331" spans="2:8">
      <c r="B331" s="1" t="s">
        <v>201</v>
      </c>
      <c r="C331" s="1"/>
      <c r="D331" s="1">
        <v>0</v>
      </c>
      <c r="E331" s="1"/>
      <c r="F331" s="1"/>
      <c r="G331" s="1"/>
      <c r="H331" s="1">
        <v>0</v>
      </c>
    </row>
    <row r="332" spans="2:8">
      <c r="B332" s="1" t="s">
        <v>204</v>
      </c>
      <c r="C332" s="1"/>
      <c r="D332" s="1"/>
      <c r="E332" s="1">
        <v>-4.01</v>
      </c>
      <c r="F332" s="1"/>
      <c r="G332" s="1"/>
      <c r="H332" s="1">
        <v>-4.01</v>
      </c>
    </row>
    <row r="333" spans="2:8">
      <c r="B333" s="1" t="s">
        <v>112</v>
      </c>
      <c r="C333" s="1"/>
      <c r="D333" s="1">
        <v>56.29</v>
      </c>
      <c r="E333" s="1">
        <v>147.57</v>
      </c>
      <c r="F333" s="1"/>
      <c r="G333" s="1"/>
      <c r="H333" s="1">
        <v>203.85999999999999</v>
      </c>
    </row>
    <row r="334" spans="2:8">
      <c r="B334" s="1" t="s">
        <v>113</v>
      </c>
      <c r="C334" s="1"/>
      <c r="D334" s="1">
        <v>56.29</v>
      </c>
      <c r="E334" s="1"/>
      <c r="F334" s="1"/>
      <c r="G334" s="1"/>
      <c r="H334" s="1">
        <v>56.29</v>
      </c>
    </row>
    <row r="335" spans="2:8">
      <c r="B335" s="1" t="s">
        <v>185</v>
      </c>
      <c r="C335" s="1"/>
      <c r="D335" s="1"/>
      <c r="E335" s="1">
        <v>147.57</v>
      </c>
      <c r="F335" s="1"/>
      <c r="G335" s="1"/>
      <c r="H335" s="1">
        <v>147.57</v>
      </c>
    </row>
    <row r="336" spans="2:8">
      <c r="B336" s="1" t="s">
        <v>50</v>
      </c>
      <c r="C336" s="1"/>
      <c r="D336" s="1">
        <v>49.82</v>
      </c>
      <c r="E336" s="1"/>
      <c r="F336" s="1">
        <v>60.629999999999995</v>
      </c>
      <c r="G336" s="1"/>
      <c r="H336" s="1">
        <v>110.44999999999999</v>
      </c>
    </row>
    <row r="337" spans="2:8">
      <c r="B337" s="1" t="s">
        <v>101</v>
      </c>
      <c r="C337" s="1"/>
      <c r="D337" s="1">
        <v>49.82</v>
      </c>
      <c r="E337" s="1"/>
      <c r="F337" s="1"/>
      <c r="G337" s="1"/>
      <c r="H337" s="1">
        <v>49.82</v>
      </c>
    </row>
    <row r="338" spans="2:8">
      <c r="B338" s="1" t="s">
        <v>51</v>
      </c>
      <c r="C338" s="1"/>
      <c r="D338" s="1"/>
      <c r="E338" s="1"/>
      <c r="F338" s="1">
        <v>38.909999999999997</v>
      </c>
      <c r="G338" s="1"/>
      <c r="H338" s="1">
        <v>38.909999999999997</v>
      </c>
    </row>
    <row r="339" spans="2:8">
      <c r="B339" s="1" t="s">
        <v>52</v>
      </c>
      <c r="C339" s="1"/>
      <c r="D339" s="1"/>
      <c r="E339" s="1"/>
      <c r="F339" s="1">
        <v>9.5399999999999991</v>
      </c>
      <c r="G339" s="1"/>
      <c r="H339" s="1">
        <v>9.5399999999999991</v>
      </c>
    </row>
    <row r="340" spans="2:8">
      <c r="B340" s="1" t="s">
        <v>53</v>
      </c>
      <c r="C340" s="1"/>
      <c r="D340" s="1"/>
      <c r="E340" s="1"/>
      <c r="F340" s="1">
        <v>12.18</v>
      </c>
      <c r="G340" s="1"/>
      <c r="H340" s="1">
        <v>12.18</v>
      </c>
    </row>
    <row r="341" spans="2:8">
      <c r="B341" s="1" t="s">
        <v>102</v>
      </c>
      <c r="C341" s="1"/>
      <c r="D341" s="1">
        <v>-2.6</v>
      </c>
      <c r="E341" s="1"/>
      <c r="F341" s="1"/>
      <c r="G341" s="1"/>
      <c r="H341" s="1">
        <v>-2.6</v>
      </c>
    </row>
    <row r="342" spans="2:8">
      <c r="B342" s="1" t="s">
        <v>101</v>
      </c>
      <c r="C342" s="1"/>
      <c r="D342" s="1">
        <v>-2.6</v>
      </c>
      <c r="E342" s="1"/>
      <c r="F342" s="1"/>
      <c r="G342" s="1"/>
      <c r="H342" s="1">
        <v>-2.6</v>
      </c>
    </row>
    <row r="343" spans="2:8">
      <c r="B343" s="1" t="s">
        <v>115</v>
      </c>
      <c r="C343" s="1"/>
      <c r="D343" s="1"/>
      <c r="E343" s="1">
        <v>91.19</v>
      </c>
      <c r="F343" s="1"/>
      <c r="G343" s="1"/>
      <c r="H343" s="1">
        <v>91.19</v>
      </c>
    </row>
    <row r="344" spans="2:8">
      <c r="B344" s="1" t="s">
        <v>116</v>
      </c>
      <c r="C344" s="1"/>
      <c r="D344" s="1"/>
      <c r="E344" s="1">
        <v>91.19</v>
      </c>
      <c r="F344" s="1"/>
      <c r="G344" s="1"/>
      <c r="H344" s="1">
        <v>91.19</v>
      </c>
    </row>
    <row r="345" spans="2:8">
      <c r="B345" s="1" t="s">
        <v>117</v>
      </c>
      <c r="C345" s="1"/>
      <c r="D345" s="1">
        <v>-39.75</v>
      </c>
      <c r="E345" s="1"/>
      <c r="F345" s="1"/>
      <c r="G345" s="1"/>
      <c r="H345" s="1">
        <v>-39.75</v>
      </c>
    </row>
    <row r="346" spans="2:8">
      <c r="B346" s="1" t="s">
        <v>118</v>
      </c>
      <c r="C346" s="1"/>
      <c r="D346" s="1">
        <v>-39.75</v>
      </c>
      <c r="E346" s="1"/>
      <c r="F346" s="1"/>
      <c r="G346" s="1"/>
      <c r="H346" s="1">
        <v>-39.75</v>
      </c>
    </row>
    <row r="347" spans="2:8">
      <c r="B347" s="1" t="s">
        <v>119</v>
      </c>
      <c r="C347" s="1"/>
      <c r="D347" s="1">
        <v>-115.54</v>
      </c>
      <c r="E347" s="1"/>
      <c r="F347" s="1"/>
      <c r="G347" s="1"/>
      <c r="H347" s="1">
        <v>-115.54</v>
      </c>
    </row>
    <row r="348" spans="2:8">
      <c r="B348" s="1" t="s">
        <v>118</v>
      </c>
      <c r="C348" s="1"/>
      <c r="D348" s="1">
        <v>-115.54</v>
      </c>
      <c r="E348" s="1"/>
      <c r="F348" s="1"/>
      <c r="G348" s="1"/>
      <c r="H348" s="1">
        <v>-115.54</v>
      </c>
    </row>
    <row r="349" spans="2:8">
      <c r="B349" s="1" t="s">
        <v>241</v>
      </c>
      <c r="C349" s="1"/>
      <c r="D349" s="1"/>
      <c r="E349" s="1">
        <v>22.12</v>
      </c>
      <c r="F349" s="1"/>
      <c r="G349" s="1"/>
      <c r="H349" s="1">
        <v>22.12</v>
      </c>
    </row>
    <row r="350" spans="2:8">
      <c r="B350" s="1" t="s">
        <v>242</v>
      </c>
      <c r="C350" s="1"/>
      <c r="D350" s="1"/>
      <c r="E350" s="1">
        <v>22.12</v>
      </c>
      <c r="F350" s="1"/>
      <c r="G350" s="1"/>
      <c r="H350" s="1">
        <v>22.12</v>
      </c>
    </row>
    <row r="351" spans="2:8">
      <c r="B351" s="1" t="s">
        <v>54</v>
      </c>
      <c r="C351" s="1"/>
      <c r="D351" s="1">
        <v>1304.98</v>
      </c>
      <c r="E351" s="1">
        <v>3380.55</v>
      </c>
      <c r="F351" s="1">
        <v>56.29</v>
      </c>
      <c r="G351" s="1">
        <v>662.24</v>
      </c>
      <c r="H351" s="1">
        <v>5404.0599999999995</v>
      </c>
    </row>
    <row r="352" spans="2:8">
      <c r="B352" s="1" t="s">
        <v>55</v>
      </c>
      <c r="C352" s="1"/>
      <c r="D352" s="1"/>
      <c r="E352" s="1">
        <v>397.96999999999997</v>
      </c>
      <c r="F352" s="1"/>
      <c r="G352" s="1"/>
      <c r="H352" s="1">
        <v>397.96999999999997</v>
      </c>
    </row>
    <row r="353" spans="2:8">
      <c r="B353" s="1" t="s">
        <v>187</v>
      </c>
      <c r="C353" s="1"/>
      <c r="D353" s="1">
        <v>1304.98</v>
      </c>
      <c r="E353" s="1"/>
      <c r="F353" s="1"/>
      <c r="G353" s="1"/>
      <c r="H353" s="1">
        <v>1304.98</v>
      </c>
    </row>
    <row r="354" spans="2:8">
      <c r="B354" s="1" t="s">
        <v>244</v>
      </c>
      <c r="C354" s="1"/>
      <c r="D354" s="1"/>
      <c r="E354" s="1">
        <v>358.21</v>
      </c>
      <c r="F354" s="1"/>
      <c r="G354" s="1"/>
      <c r="H354" s="1">
        <v>358.21</v>
      </c>
    </row>
    <row r="355" spans="2:8">
      <c r="B355" s="1" t="s">
        <v>246</v>
      </c>
      <c r="C355" s="1"/>
      <c r="D355" s="1"/>
      <c r="E355" s="1">
        <v>498.93</v>
      </c>
      <c r="F355" s="1"/>
      <c r="G355" s="1"/>
      <c r="H355" s="1">
        <v>498.93</v>
      </c>
    </row>
    <row r="356" spans="2:8">
      <c r="B356" s="1" t="s">
        <v>247</v>
      </c>
      <c r="C356" s="1"/>
      <c r="D356" s="1"/>
      <c r="E356" s="1"/>
      <c r="F356" s="1">
        <v>56.29</v>
      </c>
      <c r="G356" s="1"/>
      <c r="H356" s="1">
        <v>56.29</v>
      </c>
    </row>
    <row r="357" spans="2:8">
      <c r="B357" s="1" t="s">
        <v>189</v>
      </c>
      <c r="C357" s="1"/>
      <c r="D357" s="1"/>
      <c r="E357" s="1">
        <v>947.39</v>
      </c>
      <c r="F357" s="1"/>
      <c r="G357" s="1"/>
      <c r="H357" s="1">
        <v>947.39</v>
      </c>
    </row>
    <row r="358" spans="2:8">
      <c r="B358" s="1" t="s">
        <v>191</v>
      </c>
      <c r="C358" s="1"/>
      <c r="D358" s="1"/>
      <c r="E358" s="1">
        <v>1178.0500000000002</v>
      </c>
      <c r="F358" s="1"/>
      <c r="G358" s="1"/>
      <c r="H358" s="1">
        <v>1178.0500000000002</v>
      </c>
    </row>
    <row r="359" spans="2:8">
      <c r="B359" s="1" t="s">
        <v>193</v>
      </c>
      <c r="C359" s="1"/>
      <c r="D359" s="1"/>
      <c r="E359" s="1"/>
      <c r="F359" s="1"/>
      <c r="G359" s="1">
        <v>662.24</v>
      </c>
      <c r="H359" s="1">
        <v>662.24</v>
      </c>
    </row>
    <row r="360" spans="2:8">
      <c r="B360" s="1" t="s">
        <v>249</v>
      </c>
      <c r="C360" s="1"/>
      <c r="D360" s="1"/>
      <c r="E360" s="1">
        <v>36.43</v>
      </c>
      <c r="F360" s="1">
        <v>109.02</v>
      </c>
      <c r="G360" s="1"/>
      <c r="H360" s="1">
        <v>145.44999999999999</v>
      </c>
    </row>
    <row r="361" spans="2:8">
      <c r="B361" s="1" t="s">
        <v>250</v>
      </c>
      <c r="C361" s="1"/>
      <c r="D361" s="1"/>
      <c r="E361" s="1">
        <v>36.43</v>
      </c>
      <c r="F361" s="1"/>
      <c r="G361" s="1"/>
      <c r="H361" s="1">
        <v>36.43</v>
      </c>
    </row>
    <row r="362" spans="2:8">
      <c r="B362" s="1" t="s">
        <v>251</v>
      </c>
      <c r="C362" s="1"/>
      <c r="D362" s="1"/>
      <c r="E362" s="1"/>
      <c r="F362" s="1">
        <v>109.02</v>
      </c>
      <c r="G362" s="1"/>
      <c r="H362" s="1">
        <v>109.02</v>
      </c>
    </row>
    <row r="363" spans="2:8">
      <c r="B363" s="1" t="s">
        <v>56</v>
      </c>
      <c r="C363" s="1"/>
      <c r="D363" s="1"/>
      <c r="E363" s="1"/>
      <c r="F363" s="1">
        <v>394.49</v>
      </c>
      <c r="G363" s="1">
        <v>167.21</v>
      </c>
      <c r="H363" s="1">
        <v>561.70000000000005</v>
      </c>
    </row>
    <row r="364" spans="2:8">
      <c r="B364" s="1" t="s">
        <v>57</v>
      </c>
      <c r="C364" s="1"/>
      <c r="D364" s="1"/>
      <c r="E364" s="1"/>
      <c r="F364" s="1">
        <v>394.49</v>
      </c>
      <c r="G364" s="1"/>
      <c r="H364" s="1">
        <v>394.49</v>
      </c>
    </row>
    <row r="365" spans="2:8">
      <c r="B365" s="1" t="s">
        <v>58</v>
      </c>
      <c r="C365" s="1"/>
      <c r="D365" s="1"/>
      <c r="E365" s="1"/>
      <c r="F365" s="1"/>
      <c r="G365" s="1">
        <v>167.21</v>
      </c>
      <c r="H365" s="1">
        <v>167.21</v>
      </c>
    </row>
    <row r="366" spans="2:8">
      <c r="B366" s="1" t="s">
        <v>252</v>
      </c>
      <c r="C366" s="1"/>
      <c r="D366" s="1">
        <v>61.34</v>
      </c>
      <c r="E366" s="1"/>
      <c r="F366" s="1"/>
      <c r="G366" s="1"/>
      <c r="H366" s="1">
        <v>61.34</v>
      </c>
    </row>
    <row r="367" spans="2:8">
      <c r="B367" s="1" t="s">
        <v>253</v>
      </c>
      <c r="C367" s="1"/>
      <c r="D367" s="1">
        <v>61.34</v>
      </c>
      <c r="E367" s="1"/>
      <c r="F367" s="1"/>
      <c r="G367" s="1"/>
      <c r="H367" s="1">
        <v>61.34</v>
      </c>
    </row>
    <row r="368" spans="2:8">
      <c r="B368" s="1" t="s">
        <v>59</v>
      </c>
      <c r="C368" s="1"/>
      <c r="D368" s="1"/>
      <c r="E368" s="1"/>
      <c r="F368" s="1">
        <v>485.99</v>
      </c>
      <c r="G368" s="1">
        <v>-123.83000000000001</v>
      </c>
      <c r="H368" s="1">
        <v>362.16</v>
      </c>
    </row>
    <row r="369" spans="2:8">
      <c r="B369" s="1" t="s">
        <v>60</v>
      </c>
      <c r="C369" s="1"/>
      <c r="D369" s="1"/>
      <c r="E369" s="1"/>
      <c r="F369" s="1">
        <v>254.55</v>
      </c>
      <c r="G369" s="1"/>
      <c r="H369" s="1">
        <v>254.55</v>
      </c>
    </row>
    <row r="370" spans="2:8">
      <c r="B370" s="1" t="s">
        <v>254</v>
      </c>
      <c r="C370" s="1"/>
      <c r="D370" s="1"/>
      <c r="E370" s="1"/>
      <c r="F370" s="1">
        <v>231.44</v>
      </c>
      <c r="G370" s="1">
        <v>-132.55000000000001</v>
      </c>
      <c r="H370" s="1">
        <v>98.889999999999986</v>
      </c>
    </row>
    <row r="371" spans="2:8">
      <c r="B371" s="1" t="s">
        <v>255</v>
      </c>
      <c r="C371" s="1"/>
      <c r="D371" s="1"/>
      <c r="E371" s="1"/>
      <c r="F371" s="1"/>
      <c r="G371" s="1">
        <v>8.7200000000000006</v>
      </c>
      <c r="H371" s="1">
        <v>8.7200000000000006</v>
      </c>
    </row>
    <row r="372" spans="2:8">
      <c r="B372" s="1" t="s">
        <v>24</v>
      </c>
      <c r="C372" s="1"/>
      <c r="D372" s="1">
        <v>4483.32</v>
      </c>
      <c r="E372" s="1">
        <v>10674.56</v>
      </c>
      <c r="F372" s="1">
        <v>2751</v>
      </c>
      <c r="G372" s="1">
        <v>839.21999999999991</v>
      </c>
      <c r="H372" s="1">
        <v>18748.099999999999</v>
      </c>
    </row>
    <row r="373" spans="2:8">
      <c r="B373" s="1" t="s">
        <v>206</v>
      </c>
      <c r="C373" s="1"/>
      <c r="D373" s="1"/>
      <c r="E373" s="1">
        <v>1583.65</v>
      </c>
      <c r="F373" s="1"/>
      <c r="G373" s="1"/>
      <c r="H373" s="1">
        <v>1583.65</v>
      </c>
    </row>
    <row r="374" spans="2:8">
      <c r="B374" s="1" t="s">
        <v>120</v>
      </c>
      <c r="C374" s="1"/>
      <c r="D374" s="1">
        <v>530</v>
      </c>
      <c r="E374" s="1"/>
      <c r="F374" s="1"/>
      <c r="G374" s="1"/>
      <c r="H374" s="1">
        <v>530</v>
      </c>
    </row>
    <row r="375" spans="2:8">
      <c r="B375" s="1" t="s">
        <v>122</v>
      </c>
      <c r="C375" s="1"/>
      <c r="D375" s="1"/>
      <c r="E375" s="1">
        <v>119.25</v>
      </c>
      <c r="F375" s="1"/>
      <c r="G375" s="1"/>
      <c r="H375" s="1">
        <v>119.25</v>
      </c>
    </row>
    <row r="376" spans="2:8">
      <c r="B376" s="1" t="s">
        <v>124</v>
      </c>
      <c r="C376" s="1"/>
      <c r="D376" s="1"/>
      <c r="E376" s="1">
        <v>656.36</v>
      </c>
      <c r="F376" s="1"/>
      <c r="G376" s="1"/>
      <c r="H376" s="1">
        <v>656.36</v>
      </c>
    </row>
    <row r="377" spans="2:8">
      <c r="B377" s="1" t="s">
        <v>126</v>
      </c>
      <c r="C377" s="1"/>
      <c r="D377" s="1"/>
      <c r="E377" s="1"/>
      <c r="F377" s="1">
        <v>371</v>
      </c>
      <c r="G377" s="1"/>
      <c r="H377" s="1">
        <v>371</v>
      </c>
    </row>
    <row r="378" spans="2:8">
      <c r="B378" s="1" t="s">
        <v>92</v>
      </c>
      <c r="C378" s="1"/>
      <c r="D378" s="1">
        <v>89.039999999999992</v>
      </c>
      <c r="E378" s="1"/>
      <c r="F378" s="1"/>
      <c r="G378" s="1"/>
      <c r="H378" s="1">
        <v>89.039999999999992</v>
      </c>
    </row>
    <row r="379" spans="2:8">
      <c r="B379" s="1" t="s">
        <v>93</v>
      </c>
      <c r="C379" s="1"/>
      <c r="D379" s="1">
        <v>164.89</v>
      </c>
      <c r="E379" s="1"/>
      <c r="F379" s="1"/>
      <c r="G379" s="1"/>
      <c r="H379" s="1">
        <v>164.89</v>
      </c>
    </row>
    <row r="380" spans="2:8">
      <c r="B380" s="1" t="s">
        <v>61</v>
      </c>
      <c r="C380" s="1"/>
      <c r="D380" s="1">
        <v>414.15999999999997</v>
      </c>
      <c r="E380" s="1">
        <v>289.53999999999996</v>
      </c>
      <c r="F380" s="1"/>
      <c r="G380" s="1"/>
      <c r="H380" s="1">
        <v>703.69999999999993</v>
      </c>
    </row>
    <row r="381" spans="2:8">
      <c r="B381" s="1" t="s">
        <v>257</v>
      </c>
      <c r="C381" s="1"/>
      <c r="D381" s="1">
        <v>291.45</v>
      </c>
      <c r="E381" s="1">
        <v>-184.49</v>
      </c>
      <c r="F381" s="1"/>
      <c r="G381" s="1"/>
      <c r="H381" s="1">
        <v>106.95999999999998</v>
      </c>
    </row>
    <row r="382" spans="2:8">
      <c r="B382" s="1" t="s">
        <v>62</v>
      </c>
      <c r="C382" s="1"/>
      <c r="D382" s="1"/>
      <c r="E382" s="1">
        <v>237.23000000000002</v>
      </c>
      <c r="F382" s="1"/>
      <c r="G382" s="1"/>
      <c r="H382" s="1">
        <v>237.23000000000002</v>
      </c>
    </row>
    <row r="383" spans="2:8">
      <c r="B383" s="1" t="s">
        <v>281</v>
      </c>
      <c r="C383" s="1"/>
      <c r="D383" s="1"/>
      <c r="E383" s="1">
        <v>444.83</v>
      </c>
      <c r="F383" s="1"/>
      <c r="G383" s="1"/>
      <c r="H383" s="1">
        <v>444.83</v>
      </c>
    </row>
    <row r="384" spans="2:8">
      <c r="B384" s="1" t="s">
        <v>63</v>
      </c>
      <c r="C384" s="1"/>
      <c r="D384" s="1"/>
      <c r="E384" s="1">
        <v>2.6200000000000045</v>
      </c>
      <c r="F384" s="1"/>
      <c r="G384" s="1"/>
      <c r="H384" s="1">
        <v>2.6200000000000045</v>
      </c>
    </row>
    <row r="385" spans="2:8">
      <c r="B385" s="1" t="s">
        <v>260</v>
      </c>
      <c r="C385" s="1"/>
      <c r="D385" s="1"/>
      <c r="E385" s="1">
        <v>-1.9000000000000057</v>
      </c>
      <c r="F385" s="1"/>
      <c r="G385" s="1"/>
      <c r="H385" s="1">
        <v>-1.9000000000000057</v>
      </c>
    </row>
    <row r="386" spans="2:8">
      <c r="B386" s="1" t="s">
        <v>261</v>
      </c>
      <c r="C386" s="1"/>
      <c r="D386" s="1"/>
      <c r="E386" s="1">
        <v>-1.9000000000000057</v>
      </c>
      <c r="F386" s="1"/>
      <c r="G386" s="1"/>
      <c r="H386" s="1">
        <v>-1.9000000000000057</v>
      </c>
    </row>
    <row r="387" spans="2:8">
      <c r="B387" s="1" t="s">
        <v>64</v>
      </c>
      <c r="C387" s="1"/>
      <c r="D387" s="1"/>
      <c r="E387" s="1">
        <v>445.72999999999996</v>
      </c>
      <c r="F387" s="1"/>
      <c r="G387" s="1"/>
      <c r="H387" s="1">
        <v>445.72999999999996</v>
      </c>
    </row>
    <row r="388" spans="2:8">
      <c r="B388" s="1" t="s">
        <v>128</v>
      </c>
      <c r="C388" s="1"/>
      <c r="D388" s="1"/>
      <c r="E388" s="1">
        <v>12.72</v>
      </c>
      <c r="F388" s="1"/>
      <c r="G388" s="1"/>
      <c r="H388" s="1">
        <v>12.72</v>
      </c>
    </row>
    <row r="389" spans="2:8">
      <c r="B389" s="1" t="s">
        <v>65</v>
      </c>
      <c r="C389" s="1"/>
      <c r="D389" s="1"/>
      <c r="E389" s="1">
        <v>38.79</v>
      </c>
      <c r="F389" s="1"/>
      <c r="G389" s="1"/>
      <c r="H389" s="1">
        <v>38.79</v>
      </c>
    </row>
    <row r="390" spans="2:8">
      <c r="B390" s="1" t="s">
        <v>209</v>
      </c>
      <c r="C390" s="1"/>
      <c r="D390" s="1"/>
      <c r="E390" s="1">
        <v>989.22</v>
      </c>
      <c r="F390" s="1"/>
      <c r="G390" s="1"/>
      <c r="H390" s="1">
        <v>989.22</v>
      </c>
    </row>
    <row r="391" spans="2:8">
      <c r="B391" s="1" t="s">
        <v>94</v>
      </c>
      <c r="C391" s="1"/>
      <c r="D391" s="1"/>
      <c r="E391" s="1">
        <v>172.99</v>
      </c>
      <c r="F391" s="1"/>
      <c r="G391" s="1"/>
      <c r="H391" s="1">
        <v>172.99</v>
      </c>
    </row>
    <row r="392" spans="2:8">
      <c r="B392" s="1" t="s">
        <v>283</v>
      </c>
      <c r="C392" s="1"/>
      <c r="D392" s="1"/>
      <c r="E392" s="1">
        <v>207.23</v>
      </c>
      <c r="F392" s="1"/>
      <c r="G392" s="1"/>
      <c r="H392" s="1">
        <v>207.23</v>
      </c>
    </row>
    <row r="393" spans="2:8">
      <c r="B393" s="1" t="s">
        <v>66</v>
      </c>
      <c r="C393" s="1"/>
      <c r="D393" s="1"/>
      <c r="E393" s="1">
        <v>87.1</v>
      </c>
      <c r="F393" s="1"/>
      <c r="G393" s="1"/>
      <c r="H393" s="1">
        <v>87.1</v>
      </c>
    </row>
    <row r="394" spans="2:8">
      <c r="B394" s="1" t="s">
        <v>67</v>
      </c>
      <c r="C394" s="1"/>
      <c r="D394" s="1"/>
      <c r="E394" s="1">
        <v>50.550000000000004</v>
      </c>
      <c r="F394" s="1"/>
      <c r="G394" s="1"/>
      <c r="H394" s="1">
        <v>50.550000000000004</v>
      </c>
    </row>
    <row r="395" spans="2:8">
      <c r="B395" s="1" t="s">
        <v>210</v>
      </c>
      <c r="C395" s="1"/>
      <c r="D395" s="1"/>
      <c r="E395" s="1">
        <v>641.04</v>
      </c>
      <c r="F395" s="1"/>
      <c r="G395" s="1"/>
      <c r="H395" s="1">
        <v>641.04</v>
      </c>
    </row>
    <row r="396" spans="2:8">
      <c r="B396" s="1" t="s">
        <v>68</v>
      </c>
      <c r="C396" s="1"/>
      <c r="D396" s="1"/>
      <c r="E396" s="1">
        <v>2280.5899999999997</v>
      </c>
      <c r="F396" s="1"/>
      <c r="G396" s="1"/>
      <c r="H396" s="1">
        <v>2280.5899999999997</v>
      </c>
    </row>
    <row r="397" spans="2:8">
      <c r="B397" s="1" t="s">
        <v>25</v>
      </c>
      <c r="C397" s="1"/>
      <c r="D397" s="1"/>
      <c r="E397" s="1">
        <v>549.32000000000005</v>
      </c>
      <c r="F397" s="1"/>
      <c r="G397" s="1"/>
      <c r="H397" s="1">
        <v>549.32000000000005</v>
      </c>
    </row>
    <row r="398" spans="2:8">
      <c r="B398" s="1" t="s">
        <v>95</v>
      </c>
      <c r="C398" s="1"/>
      <c r="D398" s="1"/>
      <c r="E398" s="1">
        <v>7.54</v>
      </c>
      <c r="F398" s="1"/>
      <c r="G398" s="1"/>
      <c r="H398" s="1">
        <v>7.54</v>
      </c>
    </row>
    <row r="399" spans="2:8">
      <c r="B399" s="1" t="s">
        <v>96</v>
      </c>
      <c r="C399" s="1"/>
      <c r="D399" s="1"/>
      <c r="E399" s="1">
        <v>10.18</v>
      </c>
      <c r="F399" s="1">
        <v>3.7</v>
      </c>
      <c r="G399" s="1"/>
      <c r="H399" s="1">
        <v>13.879999999999999</v>
      </c>
    </row>
    <row r="400" spans="2:8">
      <c r="B400" s="1" t="s">
        <v>69</v>
      </c>
      <c r="C400" s="1"/>
      <c r="D400" s="1"/>
      <c r="E400" s="1">
        <v>34.369999999999997</v>
      </c>
      <c r="F400" s="1"/>
      <c r="G400" s="1"/>
      <c r="H400" s="1">
        <v>34.369999999999997</v>
      </c>
    </row>
    <row r="401" spans="2:8">
      <c r="B401" s="1" t="s">
        <v>97</v>
      </c>
      <c r="C401" s="1"/>
      <c r="D401" s="1"/>
      <c r="E401" s="1"/>
      <c r="F401" s="1">
        <v>1125.72</v>
      </c>
      <c r="G401" s="1">
        <v>184.44</v>
      </c>
      <c r="H401" s="1">
        <v>1310.1600000000001</v>
      </c>
    </row>
    <row r="402" spans="2:8">
      <c r="B402" s="1" t="s">
        <v>70</v>
      </c>
      <c r="C402" s="1"/>
      <c r="D402" s="1"/>
      <c r="E402" s="1"/>
      <c r="F402" s="1">
        <v>215.23999999999998</v>
      </c>
      <c r="G402" s="1"/>
      <c r="H402" s="1">
        <v>215.23999999999998</v>
      </c>
    </row>
    <row r="403" spans="2:8">
      <c r="B403" s="1" t="s">
        <v>98</v>
      </c>
      <c r="C403" s="1"/>
      <c r="D403" s="1"/>
      <c r="E403" s="1"/>
      <c r="F403" s="1"/>
      <c r="G403" s="1">
        <v>633.88</v>
      </c>
      <c r="H403" s="1">
        <v>633.88</v>
      </c>
    </row>
    <row r="404" spans="2:8">
      <c r="B404" s="1" t="s">
        <v>99</v>
      </c>
      <c r="C404" s="1"/>
      <c r="D404" s="1">
        <v>-17.899999999999999</v>
      </c>
      <c r="E404" s="1"/>
      <c r="F404" s="1"/>
      <c r="G404" s="1"/>
      <c r="H404" s="1">
        <v>-17.899999999999999</v>
      </c>
    </row>
    <row r="405" spans="2:8">
      <c r="B405" s="1" t="s">
        <v>267</v>
      </c>
      <c r="C405" s="1"/>
      <c r="D405" s="1"/>
      <c r="E405" s="1">
        <v>0</v>
      </c>
      <c r="F405" s="1"/>
      <c r="G405" s="1"/>
      <c r="H405" s="1">
        <v>0</v>
      </c>
    </row>
    <row r="406" spans="2:8">
      <c r="B406" s="1" t="s">
        <v>269</v>
      </c>
      <c r="C406" s="1"/>
      <c r="D406" s="1"/>
      <c r="E406" s="1">
        <v>52.96</v>
      </c>
      <c r="F406" s="1"/>
      <c r="G406" s="1"/>
      <c r="H406" s="1">
        <v>52.96</v>
      </c>
    </row>
    <row r="407" spans="2:8">
      <c r="B407" s="1" t="s">
        <v>130</v>
      </c>
      <c r="C407" s="1"/>
      <c r="D407" s="1">
        <v>317.47000000000003</v>
      </c>
      <c r="E407" s="1"/>
      <c r="F407" s="1"/>
      <c r="G407" s="1"/>
      <c r="H407" s="1">
        <v>317.47000000000003</v>
      </c>
    </row>
    <row r="408" spans="2:8">
      <c r="B408" s="1" t="s">
        <v>131</v>
      </c>
      <c r="C408" s="1"/>
      <c r="D408" s="1">
        <v>304.75</v>
      </c>
      <c r="E408" s="1"/>
      <c r="F408" s="1"/>
      <c r="G408" s="1"/>
      <c r="H408" s="1">
        <v>304.75</v>
      </c>
    </row>
    <row r="409" spans="2:8">
      <c r="B409" s="1" t="s">
        <v>133</v>
      </c>
      <c r="C409" s="1"/>
      <c r="D409" s="1">
        <v>209.35</v>
      </c>
      <c r="E409" s="1"/>
      <c r="F409" s="1"/>
      <c r="G409" s="1"/>
      <c r="H409" s="1">
        <v>209.35</v>
      </c>
    </row>
    <row r="410" spans="2:8">
      <c r="B410" s="1" t="s">
        <v>134</v>
      </c>
      <c r="C410" s="1"/>
      <c r="D410" s="1">
        <v>209.35</v>
      </c>
      <c r="E410" s="1"/>
      <c r="F410" s="1"/>
      <c r="G410" s="1"/>
      <c r="H410" s="1">
        <v>209.35</v>
      </c>
    </row>
    <row r="411" spans="2:8">
      <c r="B411" s="1" t="s">
        <v>135</v>
      </c>
      <c r="C411" s="1"/>
      <c r="D411" s="1">
        <v>72.369999999999976</v>
      </c>
      <c r="E411" s="1"/>
      <c r="F411" s="1"/>
      <c r="G411" s="1"/>
      <c r="H411" s="1">
        <v>72.369999999999976</v>
      </c>
    </row>
    <row r="412" spans="2:8">
      <c r="B412" s="1" t="s">
        <v>137</v>
      </c>
      <c r="C412" s="1"/>
      <c r="D412" s="1">
        <v>81.59</v>
      </c>
      <c r="E412" s="1"/>
      <c r="F412" s="1"/>
      <c r="G412" s="1"/>
      <c r="H412" s="1">
        <v>81.59</v>
      </c>
    </row>
    <row r="413" spans="2:8">
      <c r="B413" s="1" t="s">
        <v>139</v>
      </c>
      <c r="C413" s="1"/>
      <c r="D413" s="1">
        <v>19.88</v>
      </c>
      <c r="E413" s="1"/>
      <c r="F413" s="1"/>
      <c r="G413" s="1"/>
      <c r="H413" s="1">
        <v>19.88</v>
      </c>
    </row>
    <row r="414" spans="2:8">
      <c r="B414" s="1" t="s">
        <v>141</v>
      </c>
      <c r="C414" s="1"/>
      <c r="D414" s="1">
        <v>143.63</v>
      </c>
      <c r="E414" s="1"/>
      <c r="F414" s="1"/>
      <c r="G414" s="1"/>
      <c r="H414" s="1">
        <v>143.63</v>
      </c>
    </row>
    <row r="415" spans="2:8">
      <c r="B415" s="1" t="s">
        <v>143</v>
      </c>
      <c r="C415" s="1"/>
      <c r="D415" s="1">
        <v>143.1</v>
      </c>
      <c r="E415" s="1"/>
      <c r="F415" s="1"/>
      <c r="G415" s="1"/>
      <c r="H415" s="1">
        <v>143.1</v>
      </c>
    </row>
    <row r="416" spans="2:8">
      <c r="B416" s="1" t="s">
        <v>145</v>
      </c>
      <c r="C416" s="1"/>
      <c r="D416" s="1">
        <v>34.18</v>
      </c>
      <c r="E416" s="1"/>
      <c r="F416" s="1"/>
      <c r="G416" s="1"/>
      <c r="H416" s="1">
        <v>34.18</v>
      </c>
    </row>
    <row r="417" spans="2:8">
      <c r="B417" s="1" t="s">
        <v>147</v>
      </c>
      <c r="C417" s="1"/>
      <c r="D417" s="1">
        <v>66.81</v>
      </c>
      <c r="E417" s="1"/>
      <c r="F417" s="1"/>
      <c r="G417" s="1"/>
      <c r="H417" s="1">
        <v>66.81</v>
      </c>
    </row>
    <row r="418" spans="2:8">
      <c r="B418" s="1" t="s">
        <v>149</v>
      </c>
      <c r="C418" s="1"/>
      <c r="D418" s="1">
        <v>192.44</v>
      </c>
      <c r="E418" s="1"/>
      <c r="F418" s="1"/>
      <c r="G418" s="1"/>
      <c r="H418" s="1">
        <v>192.44</v>
      </c>
    </row>
    <row r="419" spans="2:8">
      <c r="B419" s="1" t="s">
        <v>151</v>
      </c>
      <c r="C419" s="1"/>
      <c r="D419" s="1">
        <v>103.12</v>
      </c>
      <c r="E419" s="1"/>
      <c r="F419" s="1"/>
      <c r="G419" s="1"/>
      <c r="H419" s="1">
        <v>103.12</v>
      </c>
    </row>
    <row r="420" spans="2:8">
      <c r="B420" s="1" t="s">
        <v>152</v>
      </c>
      <c r="C420" s="1"/>
      <c r="D420" s="1">
        <v>247.51</v>
      </c>
      <c r="E420" s="1"/>
      <c r="F420" s="1"/>
      <c r="G420" s="1"/>
      <c r="H420" s="1">
        <v>247.51</v>
      </c>
    </row>
    <row r="421" spans="2:8">
      <c r="B421" s="1" t="s">
        <v>154</v>
      </c>
      <c r="C421" s="1"/>
      <c r="D421" s="1">
        <v>276.66000000000003</v>
      </c>
      <c r="E421" s="1"/>
      <c r="F421" s="1"/>
      <c r="G421" s="1"/>
      <c r="H421" s="1">
        <v>276.66000000000003</v>
      </c>
    </row>
    <row r="422" spans="2:8">
      <c r="B422" s="1" t="s">
        <v>156</v>
      </c>
      <c r="C422" s="1"/>
      <c r="D422" s="1">
        <v>279.31</v>
      </c>
      <c r="E422" s="1"/>
      <c r="F422" s="1"/>
      <c r="G422" s="1"/>
      <c r="H422" s="1">
        <v>279.31</v>
      </c>
    </row>
    <row r="423" spans="2:8">
      <c r="B423" s="1" t="s">
        <v>158</v>
      </c>
      <c r="C423" s="1"/>
      <c r="D423" s="1">
        <v>102.65</v>
      </c>
      <c r="E423" s="1"/>
      <c r="F423" s="1"/>
      <c r="G423" s="1"/>
      <c r="H423" s="1">
        <v>102.65</v>
      </c>
    </row>
    <row r="424" spans="2:8">
      <c r="B424" s="1" t="s">
        <v>160</v>
      </c>
      <c r="C424" s="1"/>
      <c r="D424" s="1"/>
      <c r="E424" s="1">
        <v>82.25</v>
      </c>
      <c r="F424" s="1"/>
      <c r="G424" s="1"/>
      <c r="H424" s="1">
        <v>82.25</v>
      </c>
    </row>
    <row r="425" spans="2:8">
      <c r="B425" s="1" t="s">
        <v>162</v>
      </c>
      <c r="C425" s="1"/>
      <c r="D425" s="1"/>
      <c r="E425" s="1">
        <v>210.71</v>
      </c>
      <c r="F425" s="1"/>
      <c r="G425" s="1"/>
      <c r="H425" s="1">
        <v>210.71</v>
      </c>
    </row>
    <row r="426" spans="2:8">
      <c r="B426" s="1" t="s">
        <v>163</v>
      </c>
      <c r="C426" s="1"/>
      <c r="D426" s="1"/>
      <c r="E426" s="1">
        <v>31.01</v>
      </c>
      <c r="F426" s="1"/>
      <c r="G426" s="1"/>
      <c r="H426" s="1">
        <v>31.01</v>
      </c>
    </row>
    <row r="427" spans="2:8">
      <c r="B427" s="1" t="s">
        <v>164</v>
      </c>
      <c r="C427" s="1"/>
      <c r="D427" s="1"/>
      <c r="E427" s="1">
        <v>168.67</v>
      </c>
      <c r="F427" s="1"/>
      <c r="G427" s="1"/>
      <c r="H427" s="1">
        <v>168.67</v>
      </c>
    </row>
    <row r="428" spans="2:8">
      <c r="B428" s="1" t="s">
        <v>222</v>
      </c>
      <c r="C428" s="1"/>
      <c r="D428" s="1">
        <v>207.51</v>
      </c>
      <c r="E428" s="1"/>
      <c r="F428" s="1"/>
      <c r="G428" s="1"/>
      <c r="H428" s="1">
        <v>207.51</v>
      </c>
    </row>
    <row r="429" spans="2:8">
      <c r="B429" s="1" t="s">
        <v>271</v>
      </c>
      <c r="C429" s="1"/>
      <c r="D429" s="1"/>
      <c r="E429" s="1">
        <v>53</v>
      </c>
      <c r="F429" s="1"/>
      <c r="G429" s="1"/>
      <c r="H429" s="1">
        <v>53</v>
      </c>
    </row>
    <row r="430" spans="2:8">
      <c r="B430" s="1" t="s">
        <v>71</v>
      </c>
      <c r="C430" s="1"/>
      <c r="D430" s="1"/>
      <c r="E430" s="1">
        <v>132.84</v>
      </c>
      <c r="F430" s="1"/>
      <c r="G430" s="1"/>
      <c r="H430" s="1">
        <v>132.84</v>
      </c>
    </row>
    <row r="431" spans="2:8">
      <c r="B431" s="1" t="s">
        <v>274</v>
      </c>
      <c r="C431" s="1"/>
      <c r="D431" s="1"/>
      <c r="E431" s="1">
        <v>149.79999999999998</v>
      </c>
      <c r="F431" s="1"/>
      <c r="G431" s="1"/>
      <c r="H431" s="1">
        <v>149.79999999999998</v>
      </c>
    </row>
    <row r="432" spans="2:8">
      <c r="B432" s="1" t="s">
        <v>275</v>
      </c>
      <c r="C432" s="1"/>
      <c r="D432" s="1"/>
      <c r="E432" s="1">
        <v>60.76</v>
      </c>
      <c r="F432" s="1"/>
      <c r="G432" s="1"/>
      <c r="H432" s="1">
        <v>60.76</v>
      </c>
    </row>
    <row r="433" spans="2:8">
      <c r="B433" s="1" t="s">
        <v>72</v>
      </c>
      <c r="C433" s="1"/>
      <c r="D433" s="1"/>
      <c r="E433" s="1"/>
      <c r="F433" s="1"/>
      <c r="G433" s="1">
        <v>20.9</v>
      </c>
      <c r="H433" s="1">
        <v>20.9</v>
      </c>
    </row>
    <row r="434" spans="2:8">
      <c r="B434" s="1" t="s">
        <v>277</v>
      </c>
      <c r="C434" s="1"/>
      <c r="D434" s="1"/>
      <c r="E434" s="1"/>
      <c r="F434" s="1">
        <v>505.34</v>
      </c>
      <c r="G434" s="1"/>
      <c r="H434" s="1">
        <v>505.34</v>
      </c>
    </row>
    <row r="435" spans="2:8">
      <c r="B435" s="1" t="s">
        <v>165</v>
      </c>
      <c r="C435" s="1"/>
      <c r="D435" s="1"/>
      <c r="E435" s="1"/>
      <c r="F435" s="1">
        <v>530</v>
      </c>
      <c r="G435" s="1"/>
      <c r="H435" s="1">
        <v>530</v>
      </c>
    </row>
    <row r="436" spans="2:8">
      <c r="B436" s="1" t="s">
        <v>167</v>
      </c>
      <c r="C436" s="1"/>
      <c r="D436" s="1"/>
      <c r="E436" s="1">
        <v>1060</v>
      </c>
      <c r="F436" s="1"/>
      <c r="G436" s="1"/>
      <c r="H436" s="1">
        <v>1060</v>
      </c>
    </row>
    <row r="437" spans="2:8">
      <c r="B437" s="1" t="s">
        <v>278</v>
      </c>
      <c r="C437" s="1"/>
      <c r="D437" s="1"/>
      <c r="E437" s="1">
        <v>25.34</v>
      </c>
      <c r="F437" s="1"/>
      <c r="G437" s="1"/>
      <c r="H437" s="1">
        <v>25.34</v>
      </c>
    </row>
    <row r="438" spans="2:8">
      <c r="B438" s="1" t="s">
        <v>279</v>
      </c>
      <c r="C438" s="1"/>
      <c r="D438" s="1"/>
      <c r="E438" s="1">
        <v>25.34</v>
      </c>
      <c r="F438" s="1"/>
      <c r="G438" s="1"/>
      <c r="H438" s="1">
        <v>25.34</v>
      </c>
    </row>
    <row r="439" spans="2:8">
      <c r="B439" s="8" t="s">
        <v>169</v>
      </c>
      <c r="C439" s="8"/>
      <c r="D439" s="1">
        <v>48377.599999999999</v>
      </c>
      <c r="E439" s="1">
        <v>10145.140000000001</v>
      </c>
      <c r="F439" s="1">
        <v>1890.99</v>
      </c>
      <c r="G439" s="1"/>
      <c r="H439" s="1">
        <v>60413.73</v>
      </c>
    </row>
    <row r="440" spans="2:8">
      <c r="B440" s="1">
        <v>8037201</v>
      </c>
      <c r="C440" s="1"/>
      <c r="D440" s="1">
        <v>27122.770000000004</v>
      </c>
      <c r="E440" s="1"/>
      <c r="F440" s="1"/>
      <c r="G440" s="1"/>
      <c r="H440" s="1">
        <v>27122.770000000004</v>
      </c>
    </row>
    <row r="441" spans="2:8">
      <c r="B441" s="1" t="s">
        <v>171</v>
      </c>
      <c r="C441" s="1"/>
      <c r="D441" s="1">
        <v>21119.199999999997</v>
      </c>
      <c r="E441" s="1"/>
      <c r="F441" s="1"/>
      <c r="G441" s="1"/>
      <c r="H441" s="1">
        <v>21119.199999999997</v>
      </c>
    </row>
    <row r="442" spans="2:8">
      <c r="B442" s="1" t="s">
        <v>172</v>
      </c>
      <c r="C442" s="1"/>
      <c r="D442" s="1"/>
      <c r="E442" s="1">
        <v>10145.140000000001</v>
      </c>
      <c r="F442" s="1"/>
      <c r="G442" s="1"/>
      <c r="H442" s="1">
        <v>10145.140000000001</v>
      </c>
    </row>
    <row r="443" spans="2:8">
      <c r="B443" s="1" t="s">
        <v>173</v>
      </c>
      <c r="C443" s="1"/>
      <c r="D443" s="1"/>
      <c r="E443" s="1"/>
      <c r="F443" s="1">
        <v>1615.19</v>
      </c>
      <c r="G443" s="1"/>
      <c r="H443" s="1">
        <v>1615.19</v>
      </c>
    </row>
    <row r="444" spans="2:8">
      <c r="B444" s="1" t="s">
        <v>174</v>
      </c>
      <c r="C444" s="1"/>
      <c r="D444" s="1">
        <v>135.63</v>
      </c>
      <c r="E444" s="1"/>
      <c r="F444" s="1">
        <v>275.8</v>
      </c>
      <c r="G444" s="1"/>
      <c r="H444" s="1">
        <v>411.43</v>
      </c>
    </row>
    <row r="445" spans="2:8">
      <c r="B445" s="1" t="s">
        <v>73</v>
      </c>
      <c r="C445" s="1"/>
      <c r="D445" s="1"/>
      <c r="E445" s="1">
        <v>105.24</v>
      </c>
      <c r="F445" s="1"/>
      <c r="G445" s="1"/>
      <c r="H445" s="1">
        <v>105.24</v>
      </c>
    </row>
    <row r="446" spans="2:8">
      <c r="B446" s="1" t="s">
        <v>74</v>
      </c>
      <c r="C446" s="1"/>
      <c r="D446" s="1"/>
      <c r="E446" s="1">
        <v>105.24</v>
      </c>
      <c r="F446" s="1"/>
      <c r="G446" s="1"/>
      <c r="H446" s="1">
        <v>105.24</v>
      </c>
    </row>
    <row r="447" spans="2:8">
      <c r="B447" s="1" t="s">
        <v>212</v>
      </c>
      <c r="C447" s="1"/>
      <c r="D447" s="1"/>
      <c r="E447" s="1"/>
      <c r="F447" s="1"/>
      <c r="G447" s="1">
        <v>1583.64</v>
      </c>
      <c r="H447" s="1">
        <v>1583.64</v>
      </c>
    </row>
    <row r="448" spans="2:8">
      <c r="B448" s="1" t="s">
        <v>213</v>
      </c>
      <c r="C448" s="1"/>
      <c r="D448" s="1"/>
      <c r="E448" s="1"/>
      <c r="F448" s="1"/>
      <c r="G448" s="1">
        <v>1583.64</v>
      </c>
      <c r="H448" s="1">
        <v>1583.64</v>
      </c>
    </row>
    <row r="449" spans="2:8">
      <c r="B449" s="1" t="s">
        <v>75</v>
      </c>
      <c r="C449" s="1"/>
      <c r="D449" s="1">
        <v>6.64</v>
      </c>
      <c r="E449" s="1">
        <v>29.389999999999997</v>
      </c>
      <c r="F449" s="1">
        <v>58.87</v>
      </c>
      <c r="G449" s="1">
        <v>6.38</v>
      </c>
      <c r="H449" s="1">
        <v>101.28</v>
      </c>
    </row>
    <row r="450" spans="2:8">
      <c r="B450" s="1" t="s">
        <v>76</v>
      </c>
      <c r="C450" s="1"/>
      <c r="D450" s="1">
        <v>6.64</v>
      </c>
      <c r="E450" s="1"/>
      <c r="F450" s="1"/>
      <c r="G450" s="1"/>
      <c r="H450" s="1">
        <v>6.64</v>
      </c>
    </row>
    <row r="451" spans="2:8">
      <c r="B451" s="1" t="s">
        <v>77</v>
      </c>
      <c r="C451" s="1"/>
      <c r="D451" s="1"/>
      <c r="E451" s="1">
        <v>3.31</v>
      </c>
      <c r="F451" s="1"/>
      <c r="G451" s="1"/>
      <c r="H451" s="1">
        <v>3.31</v>
      </c>
    </row>
    <row r="452" spans="2:8">
      <c r="B452" s="1" t="s">
        <v>78</v>
      </c>
      <c r="C452" s="1"/>
      <c r="D452" s="1"/>
      <c r="E452" s="1">
        <v>26.08</v>
      </c>
      <c r="F452" s="1"/>
      <c r="G452" s="1"/>
      <c r="H452" s="1">
        <v>26.08</v>
      </c>
    </row>
    <row r="453" spans="2:8">
      <c r="B453" s="1" t="s">
        <v>79</v>
      </c>
      <c r="C453" s="1"/>
      <c r="D453" s="1"/>
      <c r="E453" s="1"/>
      <c r="F453" s="1">
        <v>58.87</v>
      </c>
      <c r="G453" s="1"/>
      <c r="H453" s="1">
        <v>58.87</v>
      </c>
    </row>
    <row r="454" spans="2:8">
      <c r="B454" s="1" t="s">
        <v>80</v>
      </c>
      <c r="C454" s="1"/>
      <c r="D454" s="1"/>
      <c r="E454" s="1"/>
      <c r="F454" s="1"/>
      <c r="G454" s="1">
        <v>6.38</v>
      </c>
      <c r="H454" s="1">
        <v>6.38</v>
      </c>
    </row>
    <row r="455" spans="2:8">
      <c r="B455" s="1" t="s">
        <v>27</v>
      </c>
      <c r="C455" s="1"/>
      <c r="D455" s="1"/>
      <c r="E455" s="1">
        <v>63.16</v>
      </c>
      <c r="F455" s="1">
        <v>65.09</v>
      </c>
      <c r="G455" s="1">
        <v>68.62</v>
      </c>
      <c r="H455" s="1">
        <v>196.87000000000003</v>
      </c>
    </row>
    <row r="456" spans="2:8">
      <c r="B456" s="1" t="s">
        <v>81</v>
      </c>
      <c r="C456" s="1"/>
      <c r="D456" s="1"/>
      <c r="E456" s="1">
        <v>6.23</v>
      </c>
      <c r="F456" s="1"/>
      <c r="G456" s="1"/>
      <c r="H456" s="1">
        <v>6.23</v>
      </c>
    </row>
    <row r="457" spans="2:8">
      <c r="B457" s="1" t="s">
        <v>82</v>
      </c>
      <c r="C457" s="1"/>
      <c r="D457" s="1"/>
      <c r="E457" s="1">
        <v>49.32</v>
      </c>
      <c r="F457" s="1"/>
      <c r="G457" s="1"/>
      <c r="H457" s="1">
        <v>49.32</v>
      </c>
    </row>
    <row r="458" spans="2:8">
      <c r="B458" s="1" t="s">
        <v>28</v>
      </c>
      <c r="C458" s="1"/>
      <c r="D458" s="1"/>
      <c r="E458" s="1"/>
      <c r="F458" s="1">
        <v>29.5</v>
      </c>
      <c r="G458" s="1"/>
      <c r="H458" s="1">
        <v>29.5</v>
      </c>
    </row>
    <row r="459" spans="2:8">
      <c r="B459" s="1" t="s">
        <v>83</v>
      </c>
      <c r="C459" s="1"/>
      <c r="D459" s="1"/>
      <c r="E459" s="1"/>
      <c r="F459" s="1">
        <v>7.98</v>
      </c>
      <c r="G459" s="1"/>
      <c r="H459" s="1">
        <v>7.98</v>
      </c>
    </row>
    <row r="460" spans="2:8">
      <c r="B460" s="1" t="s">
        <v>84</v>
      </c>
      <c r="C460" s="1"/>
      <c r="D460" s="1"/>
      <c r="E460" s="1"/>
      <c r="F460" s="1">
        <v>11.18</v>
      </c>
      <c r="G460" s="1"/>
      <c r="H460" s="1">
        <v>11.18</v>
      </c>
    </row>
    <row r="461" spans="2:8">
      <c r="B461" s="1" t="s">
        <v>85</v>
      </c>
      <c r="C461" s="1"/>
      <c r="D461" s="1"/>
      <c r="E461" s="1"/>
      <c r="F461" s="1"/>
      <c r="G461" s="1">
        <v>33.700000000000003</v>
      </c>
      <c r="H461" s="1">
        <v>33.700000000000003</v>
      </c>
    </row>
    <row r="462" spans="2:8">
      <c r="B462" s="1" t="s">
        <v>86</v>
      </c>
      <c r="C462" s="1"/>
      <c r="D462" s="1"/>
      <c r="E462" s="1"/>
      <c r="F462" s="1"/>
      <c r="G462" s="1">
        <v>28.14</v>
      </c>
      <c r="H462" s="1">
        <v>28.14</v>
      </c>
    </row>
    <row r="463" spans="2:8">
      <c r="B463" s="1" t="s">
        <v>87</v>
      </c>
      <c r="C463" s="1"/>
      <c r="D463" s="1"/>
      <c r="E463" s="1">
        <v>7.61</v>
      </c>
      <c r="F463" s="1"/>
      <c r="G463" s="1"/>
      <c r="H463" s="1">
        <v>7.61</v>
      </c>
    </row>
    <row r="464" spans="2:8">
      <c r="B464" s="1" t="s">
        <v>88</v>
      </c>
      <c r="C464" s="1"/>
      <c r="D464" s="1"/>
      <c r="E464" s="1"/>
      <c r="F464" s="1">
        <v>16.43</v>
      </c>
      <c r="G464" s="1"/>
      <c r="H464" s="1">
        <v>16.43</v>
      </c>
    </row>
    <row r="465" spans="2:8">
      <c r="B465" s="1" t="s">
        <v>89</v>
      </c>
      <c r="C465" s="1"/>
      <c r="D465" s="1"/>
      <c r="E465" s="1"/>
      <c r="F465" s="1"/>
      <c r="G465" s="1">
        <v>6.78</v>
      </c>
      <c r="H465" s="1">
        <v>6.78</v>
      </c>
    </row>
    <row r="466" spans="2:8">
      <c r="B466" s="1" t="s">
        <v>175</v>
      </c>
      <c r="C466" s="1"/>
      <c r="D466" s="1">
        <v>5.3</v>
      </c>
      <c r="E466" s="1"/>
      <c r="F466" s="1"/>
      <c r="G466" s="1"/>
      <c r="H466" s="1">
        <v>5.3</v>
      </c>
    </row>
    <row r="467" spans="2:8">
      <c r="B467" s="1" t="s">
        <v>176</v>
      </c>
      <c r="C467" s="1"/>
      <c r="D467" s="1">
        <v>5.3</v>
      </c>
      <c r="E467" s="1"/>
      <c r="F467" s="1"/>
      <c r="G467" s="1"/>
      <c r="H467" s="1">
        <v>5.3</v>
      </c>
    </row>
    <row r="468" spans="2:8">
      <c r="B468" s="8" t="s">
        <v>288</v>
      </c>
      <c r="C468" s="8"/>
      <c r="D468" s="1">
        <v>148.39000000000001</v>
      </c>
      <c r="E468" s="1">
        <v>52.74</v>
      </c>
      <c r="F468" s="1"/>
      <c r="G468" s="1"/>
      <c r="H468" s="1">
        <v>201.13000000000002</v>
      </c>
    </row>
    <row r="469" spans="2:8">
      <c r="B469" s="1" t="s">
        <v>18</v>
      </c>
      <c r="C469" s="1"/>
      <c r="D469" s="1">
        <v>51.6</v>
      </c>
      <c r="E469" s="1"/>
      <c r="F469" s="1"/>
      <c r="G469" s="1"/>
      <c r="H469" s="1">
        <v>51.6</v>
      </c>
    </row>
    <row r="470" spans="2:8">
      <c r="B470" s="1" t="s">
        <v>19</v>
      </c>
      <c r="C470" s="1"/>
      <c r="D470" s="1">
        <v>51.6</v>
      </c>
      <c r="E470" s="1"/>
      <c r="F470" s="1"/>
      <c r="G470" s="1"/>
      <c r="H470" s="1">
        <v>51.6</v>
      </c>
    </row>
    <row r="471" spans="2:8">
      <c r="B471" s="1" t="s">
        <v>21</v>
      </c>
      <c r="C471" s="1"/>
      <c r="D471" s="1">
        <v>96.79</v>
      </c>
      <c r="E471" s="1"/>
      <c r="F471" s="1"/>
      <c r="G471" s="1"/>
      <c r="H471" s="1">
        <v>96.79</v>
      </c>
    </row>
    <row r="472" spans="2:8">
      <c r="B472" s="1" t="s">
        <v>22</v>
      </c>
      <c r="C472" s="1"/>
      <c r="D472" s="1">
        <v>96.79</v>
      </c>
      <c r="E472" s="1"/>
      <c r="F472" s="1"/>
      <c r="G472" s="1"/>
      <c r="H472" s="1">
        <v>96.79</v>
      </c>
    </row>
    <row r="473" spans="2:8">
      <c r="B473" s="1" t="s">
        <v>24</v>
      </c>
      <c r="C473" s="1"/>
      <c r="D473" s="1"/>
      <c r="E473" s="1">
        <v>52.74</v>
      </c>
      <c r="F473" s="1"/>
      <c r="G473" s="1"/>
      <c r="H473" s="1">
        <v>52.74</v>
      </c>
    </row>
    <row r="474" spans="2:8">
      <c r="B474" s="1" t="s">
        <v>25</v>
      </c>
      <c r="C474" s="1"/>
      <c r="D474" s="1"/>
      <c r="E474" s="1">
        <v>52.74</v>
      </c>
      <c r="F474" s="1"/>
      <c r="G474" s="1"/>
      <c r="H474" s="1">
        <v>52.74</v>
      </c>
    </row>
    <row r="475" spans="2:8">
      <c r="B475" s="1" t="s">
        <v>14</v>
      </c>
      <c r="C475" s="1"/>
      <c r="D475" s="1">
        <v>165565.57</v>
      </c>
      <c r="E475" s="1">
        <v>79042.710000000006</v>
      </c>
      <c r="F475" s="1">
        <v>20283.830000000002</v>
      </c>
      <c r="G475" s="1">
        <v>9534.2599999999984</v>
      </c>
      <c r="H475" s="1">
        <v>274426.36999999982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ED81C5E7FDBD4C93DBDEEC26165DDE" ma:contentTypeVersion="6" ma:contentTypeDescription="Create a new document." ma:contentTypeScope="" ma:versionID="14ed4a1423baf49ef889a52fb762a3c0">
  <xsd:schema xmlns:xsd="http://www.w3.org/2001/XMLSchema" xmlns:xs="http://www.w3.org/2001/XMLSchema" xmlns:p="http://schemas.microsoft.com/office/2006/metadata/properties" xmlns:ns2="9081a385-c01c-48ac-a838-6ea2c6c9cf0a" xmlns:ns3="c060ed68-af92-4cdd-bcb5-fb4ebbbbf93a" targetNamespace="http://schemas.microsoft.com/office/2006/metadata/properties" ma:root="true" ma:fieldsID="c5001f293368a62a15b58852ef17b187" ns2:_="" ns3:_="">
    <xsd:import namespace="9081a385-c01c-48ac-a838-6ea2c6c9cf0a"/>
    <xsd:import namespace="c060ed68-af92-4cdd-bcb5-fb4ebbbbf93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81a385-c01c-48ac-a838-6ea2c6c9cf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0ed68-af92-4cdd-bcb5-fb4ebbbbf9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56EBA6-7A79-40D3-9184-4F02F4CF8845}"/>
</file>

<file path=customXml/itemProps2.xml><?xml version="1.0" encoding="utf-8"?>
<ds:datastoreItem xmlns:ds="http://schemas.openxmlformats.org/officeDocument/2006/customXml" ds:itemID="{FAB25D1E-9A77-49AA-887F-37C651C14F36}"/>
</file>

<file path=customXml/itemProps3.xml><?xml version="1.0" encoding="utf-8"?>
<ds:datastoreItem xmlns:ds="http://schemas.openxmlformats.org/officeDocument/2006/customXml" ds:itemID="{13B4B40B-7E4D-4B4B-ADDD-674E8302D0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Wisconsin-Madison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Barbara Witt</dc:creator>
  <cp:keywords/>
  <dc:description/>
  <cp:lastModifiedBy>KAEL D HANSON</cp:lastModifiedBy>
  <cp:revision/>
  <dcterms:created xsi:type="dcterms:W3CDTF">2022-02-16T18:03:20Z</dcterms:created>
  <dcterms:modified xsi:type="dcterms:W3CDTF">2022-04-29T18:29:19Z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0x01010070ED81C5E7FDBD4C93DBDEEC26165DDE</vt:lpwstr>
  </property>
</Properties>
</file>